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comments1.xml><?xml version="1.0" encoding="utf-8"?>
<comments xmlns="http://schemas.openxmlformats.org/spreadsheetml/2006/main">
  <authors>
    <author>SUPERVISOR</author>
  </authors>
  <commentList>
    <comment ref="F39" authorId="0">
      <text>
        <r>
          <rPr>
            <b/>
            <sz val="8"/>
            <rFont val="Tahoma"/>
            <family val="0"/>
          </rPr>
          <t>SUPERVISOR: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<sst xmlns="http://schemas.openxmlformats.org/spreadsheetml/2006/main" count="127" uniqueCount="122">
  <si>
    <t>2.Adresa</t>
  </si>
  <si>
    <t>Dunavska br.77</t>
  </si>
  <si>
    <t>5.PIB</t>
  </si>
  <si>
    <t xml:space="preserve">AKTIVA </t>
  </si>
  <si>
    <t>PASIVA</t>
  </si>
  <si>
    <t>A.STALNA IMOVINA</t>
  </si>
  <si>
    <t>B.OBRTNA IMOVINA</t>
  </si>
  <si>
    <t>AD "Alpis" Kovin</t>
  </si>
  <si>
    <t>I.Zalihe</t>
  </si>
  <si>
    <t>V.POSLOVNA IMOVINA</t>
  </si>
  <si>
    <t>G.Gubitak iznad visine kapitala</t>
  </si>
  <si>
    <t>D.UKUPNA AKTIVA</t>
  </si>
  <si>
    <t>A.KAPITAL</t>
  </si>
  <si>
    <t>III.Rezerve</t>
  </si>
  <si>
    <t>IV.Revalorizacione rezerve</t>
  </si>
  <si>
    <t>VI.Gubitak</t>
  </si>
  <si>
    <t>VII.Otkupljene sopstvene akcije</t>
  </si>
  <si>
    <t>V.UKUPNA PASIVA</t>
  </si>
  <si>
    <t>I OSNOVNI PODACI</t>
  </si>
  <si>
    <t>BILANS STANJA ( U 000din )</t>
  </si>
  <si>
    <t>BILANS USPEHA U ( 000din )</t>
  </si>
  <si>
    <t>G.VANBILANSNA PASIVA</t>
  </si>
  <si>
    <t>I.Priliv gotovine iz poslov.aktivnosti</t>
  </si>
  <si>
    <t>IIOdliv gotovine iz poslov.aktivnosti</t>
  </si>
  <si>
    <t>G.SVEGA PRILIVI GOTOVINE</t>
  </si>
  <si>
    <t>D.SVEGA ODLIVI GOTOVINE</t>
  </si>
  <si>
    <t>Z.GOTOV.NA KRAJU OBR.PERIODA</t>
  </si>
  <si>
    <t>A.PRIHODI I RASHODI IZ RED.POSL.</t>
  </si>
  <si>
    <t>I.Poslovni prihodi</t>
  </si>
  <si>
    <t>II Poslovni rashodi</t>
  </si>
  <si>
    <t>IV.Finansijski prihodi</t>
  </si>
  <si>
    <t>V.Finansijski rashodi</t>
  </si>
  <si>
    <t>VI Ostali prihodi</t>
  </si>
  <si>
    <t>VII Ostali rashodi</t>
  </si>
  <si>
    <t>O8135495</t>
  </si>
  <si>
    <t>Smanjenje tokom godine</t>
  </si>
  <si>
    <t>Stanje na kraju godine</t>
  </si>
  <si>
    <t xml:space="preserve">        prospektu za distribuciju hartija od vrednosti.</t>
  </si>
  <si>
    <t xml:space="preserve">    </t>
  </si>
  <si>
    <t>Direktor</t>
  </si>
  <si>
    <t>II Stalna sredstva namenjena prodaji</t>
  </si>
  <si>
    <t>II Gudwil</t>
  </si>
  <si>
    <t>III.Nematerijalna ulaganja</t>
  </si>
  <si>
    <t>IV.Nekretnine .postroj.oprema I biol.sr.</t>
  </si>
  <si>
    <t>I.Osnovni kapital</t>
  </si>
  <si>
    <t>V.Dugoročni finansijski plasmani</t>
  </si>
  <si>
    <t>A TOKOVI GOTOVINE .IZ POSL.AKTIVN.</t>
  </si>
  <si>
    <t>III.Neto priliv/odliv gotovine</t>
  </si>
  <si>
    <t>B.TOKOVI GOTOVINE IZ AKT.INVESTIR.</t>
  </si>
  <si>
    <t>I.Prilivi gotovine iz aktivn.investiranja</t>
  </si>
  <si>
    <t>II.Odlivi gotovine iz aktivn.investiranja</t>
  </si>
  <si>
    <t>V.TOKOVI GOTOVINE IZ AKT.FINANSIR.</t>
  </si>
  <si>
    <t>I.Prilivi gotovine iz aktivn.finansiranja</t>
  </si>
  <si>
    <t>II.Odlivi gotovine iz aktivn.finansiranja</t>
  </si>
  <si>
    <t>III.Poslovni dobitak / gubitak</t>
  </si>
  <si>
    <t>IX.Neto dobitak / gubitak posl.koje se obust.</t>
  </si>
  <si>
    <t>B.dobit / gubitak pre oporezivanja</t>
  </si>
  <si>
    <t>V.porez na dobit</t>
  </si>
  <si>
    <t>D.NETO DOBITAK / GUBITAK</t>
  </si>
  <si>
    <t>1.OSNOVNA ZARADA PO AKCIJI</t>
  </si>
  <si>
    <t xml:space="preserve">2.UMANJENA (RAZDVODNJENA) ZARADA </t>
  </si>
  <si>
    <t>Osnovni    kapital</t>
  </si>
  <si>
    <t>Ostali kapital</t>
  </si>
  <si>
    <t>Otkupljene sopstvene akcije</t>
  </si>
  <si>
    <t>Emisiona premija</t>
  </si>
  <si>
    <t>Revalorizacione rezerve</t>
  </si>
  <si>
    <t>Nerasporedjeni dobitak</t>
  </si>
  <si>
    <t>Gubitak do visine</t>
  </si>
  <si>
    <t>Ukupno</t>
  </si>
  <si>
    <t>Guubitak iznad visine kapitala</t>
  </si>
  <si>
    <t>i čl.3.Pravilnika o sadržini i načinu izveštavanja javnih društava i obaveštavanju o posedovanju akcija sa pravom glasa</t>
  </si>
  <si>
    <t xml:space="preserve">( Službeni glasnik RS",br.100/2006 ), objavljuje se </t>
  </si>
  <si>
    <t>1.Skraćeni naziv</t>
  </si>
  <si>
    <t>4.Matični broj</t>
  </si>
  <si>
    <t>II.FINANSIJSKI IZVEŠTAJI</t>
  </si>
  <si>
    <t>I.Neuplaćeni upisani kapital</t>
  </si>
  <si>
    <t xml:space="preserve">   I sredstva poslov.koje se obustavlja</t>
  </si>
  <si>
    <t>III.Kratkor.potraž.plasm.I gotovina</t>
  </si>
  <si>
    <t>IV.Odložena poreska sredstva</t>
  </si>
  <si>
    <t>Đ.VANBILANSNA AKTIVA</t>
  </si>
  <si>
    <t>II.Neuplaćeni upisani kapital</t>
  </si>
  <si>
    <t>V.Neraspoređeni dobitak</t>
  </si>
  <si>
    <t>B.DUGOROČNA REZERVISANJA I OBAVEZE</t>
  </si>
  <si>
    <t>I.Dugoročna rezervisanja</t>
  </si>
  <si>
    <t>II.Dugoročne obaveze</t>
  </si>
  <si>
    <t>III.Kratkoročne obaveze</t>
  </si>
  <si>
    <t>IV.Odložene poreske obaveze</t>
  </si>
  <si>
    <t>IZVEŠTAJ O NOVČANIM TOKOVIMA ( U 000din )</t>
  </si>
  <si>
    <t>Đ.NETO PRILIV/ODLIV GOTOVINE</t>
  </si>
  <si>
    <t>E.GOTOVINA NA POČ.OBRAČ.PERIODA</t>
  </si>
  <si>
    <t xml:space="preserve"> Ž.POZ./NEG.KUR.RAZL.PO OSN.PRER.GOT.</t>
  </si>
  <si>
    <t>VIII.Dobitak/gubitak iz redov.posl.pre oporez.</t>
  </si>
  <si>
    <t>Đ.Neto dobitak koji pripada manjin.ulagačima</t>
  </si>
  <si>
    <t>Ž.ZARADA PO AKCIJI</t>
  </si>
  <si>
    <t>E.Neto dobitak koji prip.vlasn.matič.prav.lica</t>
  </si>
  <si>
    <t xml:space="preserve">Stanje na poćetku godine </t>
  </si>
  <si>
    <t>Povećanje tokom godine</t>
  </si>
  <si>
    <t xml:space="preserve">Stanje na početku godine </t>
  </si>
  <si>
    <t>Neuplaćeni upisani kapital</t>
  </si>
  <si>
    <t xml:space="preserve">                        IZVOD IZ FINANSIJSKIH IZVEŠTAJA ZA 2006.GODINU</t>
  </si>
  <si>
    <t xml:space="preserve">                             AKCIONARSKOG DRUŠVA ALPIS KOVIN</t>
  </si>
  <si>
    <t xml:space="preserve">Rezerve </t>
  </si>
  <si>
    <t>III IZVEŠTAJ O IZVRŠENOJ REVIZIJI I MIŠLJENJE REVIZORA AUDITOR BEOGRAD O FINANSIJSKIM IZVEŠTAJIMA:</t>
  </si>
  <si>
    <t xml:space="preserve">        sa radom,promenu strukture poslovne delatnosti,niti postoje činioci koji ugrožavaju kontinuitet poslovne aktivnosti.</t>
  </si>
  <si>
    <t xml:space="preserve">IV ZNAČAJNE PROMENE PRAVNOG I FINANSIJSKOG POLOŽAJA DRUŠTVA I DRUGE VAŽNE PROMENE </t>
  </si>
  <si>
    <t xml:space="preserve">    1) U 2006.godini nije bilo značajnijih promena pravnog I finansijskog položaja društva ,niti je bilo važnih promena u</t>
  </si>
  <si>
    <t xml:space="preserve">    1) Uvid se može izvršiti svakog radnog dana od 8-14 časova u sedištu društva  uz prethodnu najavu.</t>
  </si>
  <si>
    <t>G.isplaćena lična primanja poslodavcu</t>
  </si>
  <si>
    <t xml:space="preserve">    2) Finansijski izveštaji su sastavljeni na osnovu načela trajnosti poslovanja. što značI da preduzeće ne planira prestanak</t>
  </si>
  <si>
    <t xml:space="preserve">       PODATAKA SADRŽANIH U PROSPEKTU ZA IZDAVANJE ,ODNOSNO PROSPEKTU ZA ORGANIZOVANO  TRGOVANJE </t>
  </si>
  <si>
    <t xml:space="preserve">       HARTIJAMA OD VREDNOSTI:</t>
  </si>
  <si>
    <t>V VREME I MESTO GDE SE MOŽE IZVRŠITI UVID U FINANSIJSKE IZVEŠTAJE I IZVEŠTAJ REVIZORA</t>
  </si>
  <si>
    <t xml:space="preserve">       i reviziji (Sl.Glasnik RS br.46/2006 ),koji podrazumeva primenu Međunarodnih računovodstvenih standarda,odnosno </t>
  </si>
  <si>
    <t xml:space="preserve">       Međunarodnih standarda finansijskog izveštavanja.</t>
  </si>
  <si>
    <t xml:space="preserve">    3) Finansijski izveštaji prikazuju istinito i objektivno, po svim materijalno značajnim pitanjima, finansijsku poziciju Preduzeća </t>
  </si>
  <si>
    <t xml:space="preserve">        na taj dan u skladu sa Međunarodnim računovodstvenim standardima,odnosno Međunarodnim standardima finansijskog </t>
  </si>
  <si>
    <t xml:space="preserve">        nekretnine,postrojenja i oprema (tačka 5 ).</t>
  </si>
  <si>
    <t xml:space="preserve">    1) Finansijski izveštaji Preduzeća koji su bili predmet ove revizije sastavljeni su u skladu sa Zakonom o računovodstvu</t>
  </si>
  <si>
    <t xml:space="preserve">        izveštavanja,izuzev u delu nematerijalnih ulaganja ( tačka 4 ),obaveza za akcize (tačka 14 i 15),i u delu </t>
  </si>
  <si>
    <t xml:space="preserve">        na dan 31.decembar 2006.godine i rezultate poslovanja, promene na kapitalu i tokove gotovine za godinu koja se završava </t>
  </si>
  <si>
    <t xml:space="preserve">      Na osnovu čl.66. Zakona o tržištu hartija od vrednosti i drugih finansijskih instrumenata (" Službeni glasnik RS "br.47/2006,</t>
  </si>
  <si>
    <t xml:space="preserve">            Radovanović Dejan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</si>
</sst>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left"/>
    </xf>
    <xf numFmtId="3" fontId="1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26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4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48" xfId="0" applyFont="1" applyBorder="1" applyAlignment="1">
      <alignment vertic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 vertical="center"/>
    </xf>
    <xf numFmtId="0" fontId="0" fillId="0" borderId="5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140625" style="10" customWidth="1"/>
    <col min="2" max="2" width="14.7109375" style="10" customWidth="1"/>
    <col min="3" max="3" width="11.7109375" style="10" customWidth="1"/>
    <col min="4" max="5" width="7.7109375" style="10" customWidth="1"/>
    <col min="6" max="6" width="9.140625" style="10" customWidth="1"/>
    <col min="7" max="7" width="9.7109375" style="10" customWidth="1"/>
    <col min="8" max="8" width="16.8515625" style="10" customWidth="1"/>
    <col min="9" max="9" width="8.140625" style="10" customWidth="1"/>
    <col min="10" max="10" width="9.8515625" style="10" customWidth="1"/>
    <col min="11" max="16384" width="9.140625" style="10" customWidth="1"/>
  </cols>
  <sheetData>
    <row r="1" s="9" customFormat="1" ht="15.75" customHeight="1">
      <c r="A1" s="9" t="s">
        <v>120</v>
      </c>
    </row>
    <row r="2" s="9" customFormat="1" ht="12">
      <c r="A2" s="9" t="s">
        <v>70</v>
      </c>
    </row>
    <row r="3" ht="12.75">
      <c r="A3" s="10" t="s">
        <v>71</v>
      </c>
    </row>
    <row r="4" ht="12.75"/>
    <row r="5" ht="12.75"/>
    <row r="6" s="11" customFormat="1" ht="12.75">
      <c r="B6" s="11" t="s">
        <v>99</v>
      </c>
    </row>
    <row r="7" s="11" customFormat="1" ht="12.75"/>
    <row r="8" s="11" customFormat="1" ht="12.75">
      <c r="B8" s="11" t="s">
        <v>100</v>
      </c>
    </row>
    <row r="9" ht="12.75"/>
    <row r="10" spans="1:2" ht="12.75">
      <c r="A10" s="11" t="s">
        <v>18</v>
      </c>
      <c r="B10" s="11"/>
    </row>
    <row r="11" spans="1:10" ht="12.75">
      <c r="A11" s="12" t="s">
        <v>72</v>
      </c>
      <c r="B11" s="13"/>
      <c r="C11" s="13"/>
      <c r="D11" s="13" t="s">
        <v>7</v>
      </c>
      <c r="E11" s="14"/>
      <c r="F11" s="15" t="s">
        <v>73</v>
      </c>
      <c r="G11" s="16"/>
      <c r="H11" s="16" t="s">
        <v>34</v>
      </c>
      <c r="I11" s="6"/>
      <c r="J11" s="17"/>
    </row>
    <row r="12" spans="1:10" ht="12.75">
      <c r="A12" s="12" t="s">
        <v>0</v>
      </c>
      <c r="B12" s="13"/>
      <c r="C12" s="13"/>
      <c r="D12" s="13" t="s">
        <v>1</v>
      </c>
      <c r="E12" s="14"/>
      <c r="F12" s="12" t="s">
        <v>2</v>
      </c>
      <c r="G12" s="13"/>
      <c r="H12" s="81">
        <v>102060295</v>
      </c>
      <c r="I12" s="4"/>
      <c r="J12" s="14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8" t="s">
        <v>74</v>
      </c>
      <c r="B14" s="18"/>
      <c r="C14" s="18"/>
      <c r="D14" s="8"/>
      <c r="E14" s="8"/>
      <c r="F14" s="8"/>
      <c r="G14" s="8"/>
      <c r="H14" s="8"/>
      <c r="I14" s="8"/>
      <c r="J14" s="9"/>
    </row>
    <row r="15" spans="1:10" ht="12.75">
      <c r="A15" s="9"/>
      <c r="B15" s="9"/>
      <c r="C15" s="9"/>
      <c r="D15" s="19" t="s">
        <v>19</v>
      </c>
      <c r="E15" s="19"/>
      <c r="F15" s="19"/>
      <c r="G15" s="9"/>
      <c r="H15" s="9"/>
      <c r="I15" s="9"/>
      <c r="J15" s="9"/>
    </row>
    <row r="16" spans="1:10" s="11" customFormat="1" ht="12.75">
      <c r="A16" s="20"/>
      <c r="B16" s="1" t="s">
        <v>3</v>
      </c>
      <c r="C16" s="1"/>
      <c r="D16" s="21">
        <v>2005</v>
      </c>
      <c r="E16" s="21">
        <v>2006</v>
      </c>
      <c r="F16" s="1"/>
      <c r="G16" s="1" t="s">
        <v>4</v>
      </c>
      <c r="H16" s="1"/>
      <c r="I16" s="21">
        <v>2005</v>
      </c>
      <c r="J16" s="21">
        <v>2006</v>
      </c>
    </row>
    <row r="17" spans="1:10" ht="12.75">
      <c r="A17" s="20" t="s">
        <v>5</v>
      </c>
      <c r="B17" s="13"/>
      <c r="C17" s="13"/>
      <c r="D17" s="22">
        <f>SUM(D18:D23)</f>
        <v>282330</v>
      </c>
      <c r="E17" s="22">
        <f>SUM(E18:E23)</f>
        <v>261475</v>
      </c>
      <c r="F17" s="1" t="s">
        <v>12</v>
      </c>
      <c r="G17" s="13"/>
      <c r="H17" s="13"/>
      <c r="I17" s="22">
        <v>103839</v>
      </c>
      <c r="J17" s="22">
        <f>SUM(J18:J22)</f>
        <v>104504</v>
      </c>
    </row>
    <row r="18" spans="1:10" ht="12.75">
      <c r="A18" s="23" t="s">
        <v>75</v>
      </c>
      <c r="B18" s="24"/>
      <c r="C18" s="24"/>
      <c r="D18" s="25">
        <v>1237</v>
      </c>
      <c r="E18" s="25">
        <v>1237</v>
      </c>
      <c r="F18" s="24" t="s">
        <v>44</v>
      </c>
      <c r="G18" s="24"/>
      <c r="H18" s="24"/>
      <c r="I18" s="25">
        <v>60612</v>
      </c>
      <c r="J18" s="26">
        <v>60612</v>
      </c>
    </row>
    <row r="19" spans="1:10" ht="12.75">
      <c r="A19" s="27" t="s">
        <v>41</v>
      </c>
      <c r="B19" s="13"/>
      <c r="C19" s="13"/>
      <c r="D19" s="26"/>
      <c r="E19" s="26"/>
      <c r="F19" s="13" t="s">
        <v>80</v>
      </c>
      <c r="G19" s="13"/>
      <c r="H19" s="13"/>
      <c r="I19" s="26">
        <v>1332</v>
      </c>
      <c r="J19" s="26">
        <v>1332</v>
      </c>
    </row>
    <row r="20" spans="1:10" ht="12.75" customHeight="1">
      <c r="A20" s="27" t="s">
        <v>42</v>
      </c>
      <c r="B20" s="13"/>
      <c r="C20" s="13"/>
      <c r="D20" s="26">
        <v>11756</v>
      </c>
      <c r="E20" s="26">
        <v>10580</v>
      </c>
      <c r="F20" s="16" t="s">
        <v>13</v>
      </c>
      <c r="G20" s="16"/>
      <c r="H20" s="16"/>
      <c r="I20" s="26">
        <v>40895</v>
      </c>
      <c r="J20" s="26">
        <v>40895</v>
      </c>
    </row>
    <row r="21" spans="1:10" ht="16.5" customHeight="1">
      <c r="A21" s="28" t="s">
        <v>43</v>
      </c>
      <c r="B21" s="29"/>
      <c r="C21" s="30"/>
      <c r="D21" s="31">
        <v>266890</v>
      </c>
      <c r="E21" s="32">
        <v>248841</v>
      </c>
      <c r="F21" s="12" t="s">
        <v>14</v>
      </c>
      <c r="G21" s="13"/>
      <c r="H21" s="13"/>
      <c r="I21" s="26"/>
      <c r="J21" s="26"/>
    </row>
    <row r="22" spans="1:10" ht="12.75">
      <c r="A22" s="33"/>
      <c r="B22" s="34"/>
      <c r="C22" s="35"/>
      <c r="D22" s="25"/>
      <c r="E22" s="36"/>
      <c r="F22" s="37" t="s">
        <v>81</v>
      </c>
      <c r="G22" s="8"/>
      <c r="H22" s="8"/>
      <c r="I22" s="26">
        <v>1000</v>
      </c>
      <c r="J22" s="26">
        <v>1665</v>
      </c>
    </row>
    <row r="23" spans="1:10" ht="12.75">
      <c r="A23" s="38" t="s">
        <v>45</v>
      </c>
      <c r="B23" s="39"/>
      <c r="C23" s="40"/>
      <c r="D23" s="7">
        <v>2447</v>
      </c>
      <c r="E23" s="8">
        <v>817</v>
      </c>
      <c r="F23" s="12" t="s">
        <v>15</v>
      </c>
      <c r="G23" s="13"/>
      <c r="H23" s="13"/>
      <c r="I23" s="26"/>
      <c r="J23" s="26"/>
    </row>
    <row r="24" spans="1:13" ht="12.75" customHeight="1">
      <c r="A24" s="41" t="s">
        <v>6</v>
      </c>
      <c r="B24" s="13"/>
      <c r="C24" s="14"/>
      <c r="D24" s="22">
        <v>141372</v>
      </c>
      <c r="E24" s="22">
        <f>SUM(E25:E28)</f>
        <v>155375</v>
      </c>
      <c r="F24" s="24" t="s">
        <v>16</v>
      </c>
      <c r="G24" s="24"/>
      <c r="H24" s="24"/>
      <c r="I24" s="31"/>
      <c r="J24" s="26"/>
      <c r="M24" s="42"/>
    </row>
    <row r="25" spans="1:13" ht="12.75">
      <c r="A25" s="43" t="s">
        <v>8</v>
      </c>
      <c r="B25" s="16"/>
      <c r="C25" s="16"/>
      <c r="D25" s="31">
        <v>7528</v>
      </c>
      <c r="E25" s="31">
        <v>13606</v>
      </c>
      <c r="F25" s="8"/>
      <c r="G25" s="8"/>
      <c r="H25" s="8"/>
      <c r="I25" s="31"/>
      <c r="J25" s="31"/>
      <c r="L25" s="42"/>
      <c r="M25" s="42"/>
    </row>
    <row r="26" spans="1:10" ht="12.75">
      <c r="A26" s="43" t="s">
        <v>40</v>
      </c>
      <c r="B26" s="16"/>
      <c r="C26" s="16"/>
      <c r="D26" s="31"/>
      <c r="E26" s="44"/>
      <c r="F26" s="18" t="s">
        <v>82</v>
      </c>
      <c r="G26" s="8"/>
      <c r="H26" s="8"/>
      <c r="I26" s="45">
        <v>319863</v>
      </c>
      <c r="J26" s="45">
        <f>SUM(J29:J30)</f>
        <v>312346</v>
      </c>
    </row>
    <row r="27" spans="1:12" ht="12.75">
      <c r="A27" s="23" t="s">
        <v>76</v>
      </c>
      <c r="B27" s="24"/>
      <c r="C27" s="24"/>
      <c r="D27" s="25"/>
      <c r="E27" s="46"/>
      <c r="F27" s="8"/>
      <c r="G27" s="8"/>
      <c r="H27" s="8"/>
      <c r="I27" s="25"/>
      <c r="J27" s="25"/>
      <c r="L27" s="42"/>
    </row>
    <row r="28" spans="1:10" ht="12.75">
      <c r="A28" s="23" t="s">
        <v>77</v>
      </c>
      <c r="B28" s="24"/>
      <c r="C28" s="24"/>
      <c r="D28" s="25">
        <v>133844</v>
      </c>
      <c r="E28" s="25">
        <v>141769</v>
      </c>
      <c r="F28" s="13" t="s">
        <v>83</v>
      </c>
      <c r="G28" s="13"/>
      <c r="H28" s="13"/>
      <c r="I28" s="25"/>
      <c r="J28" s="26"/>
    </row>
    <row r="29" spans="1:13" ht="12.75">
      <c r="A29" s="47" t="s">
        <v>78</v>
      </c>
      <c r="B29" s="8"/>
      <c r="C29" s="8"/>
      <c r="D29" s="26"/>
      <c r="E29" s="26"/>
      <c r="F29" s="16" t="s">
        <v>84</v>
      </c>
      <c r="G29" s="16"/>
      <c r="H29" s="16"/>
      <c r="I29" s="26">
        <v>172554</v>
      </c>
      <c r="J29" s="26">
        <v>123061</v>
      </c>
      <c r="L29" s="42"/>
      <c r="M29" s="42"/>
    </row>
    <row r="30" spans="1:13" ht="12.75">
      <c r="A30" s="41" t="s">
        <v>9</v>
      </c>
      <c r="B30" s="13"/>
      <c r="C30" s="13"/>
      <c r="D30" s="26">
        <v>423702</v>
      </c>
      <c r="E30" s="26">
        <f>SUM(E17+E24)</f>
        <v>416850</v>
      </c>
      <c r="F30" s="16" t="s">
        <v>85</v>
      </c>
      <c r="G30" s="16"/>
      <c r="H30" s="16"/>
      <c r="I30" s="26">
        <v>147309</v>
      </c>
      <c r="J30" s="26">
        <v>189285</v>
      </c>
      <c r="L30" s="42"/>
      <c r="M30" s="42"/>
    </row>
    <row r="31" spans="1:12" ht="12.75">
      <c r="A31" s="48" t="s">
        <v>10</v>
      </c>
      <c r="B31" s="16"/>
      <c r="C31" s="16"/>
      <c r="D31" s="26"/>
      <c r="E31" s="26"/>
      <c r="F31" s="16" t="s">
        <v>86</v>
      </c>
      <c r="G31" s="16"/>
      <c r="H31" s="16"/>
      <c r="I31" s="31"/>
      <c r="J31" s="26"/>
      <c r="L31" s="42"/>
    </row>
    <row r="32" spans="1:14" ht="12.75">
      <c r="A32" s="48" t="s">
        <v>11</v>
      </c>
      <c r="B32" s="16"/>
      <c r="C32" s="16"/>
      <c r="D32" s="49">
        <v>423702</v>
      </c>
      <c r="E32" s="50">
        <f>SUM(E30)</f>
        <v>416850</v>
      </c>
      <c r="F32" s="15"/>
      <c r="G32" s="16"/>
      <c r="H32" s="16"/>
      <c r="I32" s="31"/>
      <c r="J32" s="32"/>
      <c r="L32" s="42"/>
      <c r="M32" s="42"/>
      <c r="N32" s="42"/>
    </row>
    <row r="33" spans="1:12" ht="12.75">
      <c r="A33" s="51" t="s">
        <v>79</v>
      </c>
      <c r="B33" s="52"/>
      <c r="C33" s="52"/>
      <c r="D33" s="26"/>
      <c r="E33" s="26"/>
      <c r="F33" s="53" t="s">
        <v>17</v>
      </c>
      <c r="G33" s="54"/>
      <c r="H33" s="55"/>
      <c r="I33" s="65">
        <f>SUM(I17+I26)</f>
        <v>423702</v>
      </c>
      <c r="J33" s="46">
        <f>SUM(J17+J26)</f>
        <v>416850</v>
      </c>
      <c r="L33" s="42"/>
    </row>
    <row r="34" spans="1:10" ht="12.75">
      <c r="A34" s="8"/>
      <c r="B34" s="8"/>
      <c r="C34" s="8"/>
      <c r="D34" s="56"/>
      <c r="E34" s="56"/>
      <c r="F34" s="57" t="s">
        <v>21</v>
      </c>
      <c r="G34" s="7"/>
      <c r="H34" s="7"/>
      <c r="I34" s="25"/>
      <c r="J34" s="25"/>
    </row>
    <row r="35" spans="1:10" ht="12.75">
      <c r="A35" s="58"/>
      <c r="B35" s="58"/>
      <c r="C35" s="58"/>
      <c r="D35" s="58"/>
      <c r="E35" s="11"/>
      <c r="F35" s="8"/>
      <c r="G35" s="8"/>
      <c r="H35" s="8"/>
      <c r="I35" s="56"/>
      <c r="J35" s="56"/>
    </row>
    <row r="36" spans="1:10" ht="12.75">
      <c r="A36" s="59"/>
      <c r="B36" s="59"/>
      <c r="C36" s="11"/>
      <c r="D36" s="11"/>
      <c r="E36" s="11"/>
      <c r="F36" s="8"/>
      <c r="G36" s="8"/>
      <c r="H36" s="8"/>
      <c r="I36" s="56"/>
      <c r="J36" s="56"/>
    </row>
    <row r="37" spans="1:10" ht="12.75">
      <c r="A37" s="59"/>
      <c r="B37" s="59"/>
      <c r="C37" s="11"/>
      <c r="D37" s="11"/>
      <c r="E37" s="11"/>
      <c r="F37" s="8"/>
      <c r="G37" s="8"/>
      <c r="H37" s="8"/>
      <c r="I37" s="56"/>
      <c r="J37" s="56"/>
    </row>
    <row r="38" spans="1:13" ht="12.75">
      <c r="A38" s="59"/>
      <c r="B38" s="59"/>
      <c r="C38" s="11"/>
      <c r="D38" s="11"/>
      <c r="E38" s="11"/>
      <c r="F38" s="8"/>
      <c r="G38" s="8"/>
      <c r="H38" s="8"/>
      <c r="I38" s="56"/>
      <c r="J38" s="56"/>
      <c r="L38" s="42"/>
      <c r="M38" s="42"/>
    </row>
    <row r="39" spans="1:5" ht="12.75">
      <c r="A39" s="59"/>
      <c r="B39" s="59"/>
      <c r="C39" s="11"/>
      <c r="D39" s="11"/>
      <c r="E39" s="11"/>
    </row>
    <row r="40" spans="1:8" ht="12.75">
      <c r="A40" s="59" t="s">
        <v>87</v>
      </c>
      <c r="B40" s="59"/>
      <c r="C40" s="11"/>
      <c r="D40" s="11"/>
      <c r="E40" s="11"/>
      <c r="F40" s="11"/>
      <c r="G40" s="11" t="s">
        <v>20</v>
      </c>
      <c r="H40" s="11"/>
    </row>
    <row r="41" ht="12.75"/>
    <row r="42" spans="1:10" ht="12.75">
      <c r="A42" s="60" t="s">
        <v>46</v>
      </c>
      <c r="B42" s="52"/>
      <c r="C42" s="52"/>
      <c r="D42" s="21">
        <v>2005</v>
      </c>
      <c r="E42" s="21">
        <v>2006</v>
      </c>
      <c r="F42" s="60" t="s">
        <v>27</v>
      </c>
      <c r="G42" s="51"/>
      <c r="H42" s="51"/>
      <c r="I42" s="2">
        <v>2005</v>
      </c>
      <c r="J42" s="2">
        <v>2006</v>
      </c>
    </row>
    <row r="43" spans="1:10" ht="12.75">
      <c r="A43" s="27" t="s">
        <v>22</v>
      </c>
      <c r="B43" s="13"/>
      <c r="C43" s="13"/>
      <c r="D43" s="26">
        <v>137870</v>
      </c>
      <c r="E43" s="26">
        <v>130377</v>
      </c>
      <c r="F43" s="13" t="s">
        <v>28</v>
      </c>
      <c r="G43" s="13"/>
      <c r="H43" s="13"/>
      <c r="I43" s="26">
        <v>96698</v>
      </c>
      <c r="J43" s="26">
        <v>59472</v>
      </c>
    </row>
    <row r="44" spans="1:13" ht="12.75">
      <c r="A44" s="27" t="s">
        <v>23</v>
      </c>
      <c r="B44" s="13"/>
      <c r="C44" s="13"/>
      <c r="D44" s="26">
        <v>127687</v>
      </c>
      <c r="E44" s="26">
        <v>106298</v>
      </c>
      <c r="F44" s="13" t="s">
        <v>29</v>
      </c>
      <c r="G44" s="13"/>
      <c r="H44" s="13"/>
      <c r="I44" s="26">
        <v>86202</v>
      </c>
      <c r="J44" s="26">
        <v>60013</v>
      </c>
      <c r="L44" s="42"/>
      <c r="M44" s="42"/>
    </row>
    <row r="45" spans="1:10" ht="12.75">
      <c r="A45" s="27" t="s">
        <v>47</v>
      </c>
      <c r="B45" s="13"/>
      <c r="C45" s="13"/>
      <c r="D45" s="26">
        <v>10183</v>
      </c>
      <c r="E45" s="26">
        <f>SUM(E43-E44)</f>
        <v>24079</v>
      </c>
      <c r="F45" s="13" t="s">
        <v>54</v>
      </c>
      <c r="G45" s="13"/>
      <c r="H45" s="13"/>
      <c r="I45" s="26">
        <f>SUM(I43-I44)</f>
        <v>10496</v>
      </c>
      <c r="J45" s="26">
        <f>SUM(J43-J44)</f>
        <v>-541</v>
      </c>
    </row>
    <row r="46" spans="1:10" ht="12.75">
      <c r="A46" s="3" t="s">
        <v>48</v>
      </c>
      <c r="B46" s="13"/>
      <c r="C46" s="13"/>
      <c r="D46" s="26"/>
      <c r="E46" s="26"/>
      <c r="F46" s="13" t="s">
        <v>30</v>
      </c>
      <c r="G46" s="13"/>
      <c r="H46" s="13"/>
      <c r="I46" s="26">
        <v>4</v>
      </c>
      <c r="J46" s="26">
        <v>20963</v>
      </c>
    </row>
    <row r="47" spans="1:10" ht="12.75">
      <c r="A47" s="27" t="s">
        <v>49</v>
      </c>
      <c r="B47" s="13"/>
      <c r="C47" s="13"/>
      <c r="D47" s="26"/>
      <c r="E47" s="26">
        <v>4350</v>
      </c>
      <c r="F47" s="13" t="s">
        <v>31</v>
      </c>
      <c r="G47" s="13"/>
      <c r="H47" s="13"/>
      <c r="I47" s="26">
        <v>8455</v>
      </c>
      <c r="J47" s="26">
        <v>61662</v>
      </c>
    </row>
    <row r="48" spans="1:10" ht="12.75">
      <c r="A48" s="27" t="s">
        <v>50</v>
      </c>
      <c r="B48" s="13"/>
      <c r="C48" s="13"/>
      <c r="D48" s="26">
        <v>8171</v>
      </c>
      <c r="E48" s="26">
        <v>27954</v>
      </c>
      <c r="F48" s="13" t="s">
        <v>32</v>
      </c>
      <c r="G48" s="13"/>
      <c r="H48" s="13"/>
      <c r="I48" s="26">
        <v>1946</v>
      </c>
      <c r="J48" s="26">
        <v>44398</v>
      </c>
    </row>
    <row r="49" spans="1:10" ht="12.75">
      <c r="A49" s="27" t="s">
        <v>47</v>
      </c>
      <c r="B49" s="13"/>
      <c r="C49" s="13"/>
      <c r="D49" s="26">
        <v>-8171</v>
      </c>
      <c r="E49" s="26">
        <f>SUM(E47-E48)</f>
        <v>-23604</v>
      </c>
      <c r="F49" s="13" t="s">
        <v>33</v>
      </c>
      <c r="G49" s="13"/>
      <c r="H49" s="13"/>
      <c r="I49" s="26">
        <v>3424</v>
      </c>
      <c r="J49" s="26">
        <v>2493</v>
      </c>
    </row>
    <row r="50" spans="1:10" ht="12.75">
      <c r="A50" s="3" t="s">
        <v>51</v>
      </c>
      <c r="B50" s="13"/>
      <c r="C50" s="13"/>
      <c r="D50" s="26"/>
      <c r="E50" s="26"/>
      <c r="F50" s="13" t="s">
        <v>91</v>
      </c>
      <c r="G50" s="13"/>
      <c r="H50" s="13"/>
      <c r="I50" s="26">
        <f>SUM(I45+I46-I47+I48-I49)</f>
        <v>567</v>
      </c>
      <c r="J50" s="26">
        <v>665</v>
      </c>
    </row>
    <row r="51" spans="1:10" ht="12.75">
      <c r="A51" s="27" t="s">
        <v>52</v>
      </c>
      <c r="B51" s="13"/>
      <c r="C51" s="13"/>
      <c r="D51" s="26"/>
      <c r="E51" s="26"/>
      <c r="F51" s="13" t="s">
        <v>55</v>
      </c>
      <c r="G51" s="13"/>
      <c r="H51" s="13"/>
      <c r="I51" s="26"/>
      <c r="J51" s="26"/>
    </row>
    <row r="52" spans="1:10" ht="12.75">
      <c r="A52" s="27" t="s">
        <v>53</v>
      </c>
      <c r="B52" s="13"/>
      <c r="C52" s="13"/>
      <c r="D52" s="26">
        <v>1403</v>
      </c>
      <c r="E52" s="26">
        <v>969</v>
      </c>
      <c r="F52" s="1" t="s">
        <v>56</v>
      </c>
      <c r="G52" s="13"/>
      <c r="H52" s="13"/>
      <c r="I52" s="26">
        <v>567</v>
      </c>
      <c r="J52" s="26">
        <v>665</v>
      </c>
    </row>
    <row r="53" spans="1:10" ht="12.75">
      <c r="A53" s="27" t="s">
        <v>47</v>
      </c>
      <c r="B53" s="13"/>
      <c r="C53" s="13"/>
      <c r="D53" s="26">
        <v>-1403</v>
      </c>
      <c r="E53" s="26">
        <f>SUM(E51-E52)</f>
        <v>-969</v>
      </c>
      <c r="F53" s="1" t="s">
        <v>57</v>
      </c>
      <c r="G53" s="13"/>
      <c r="H53" s="13"/>
      <c r="I53" s="26"/>
      <c r="J53" s="26"/>
    </row>
    <row r="54" spans="1:10" ht="12.75">
      <c r="A54" s="3" t="s">
        <v>24</v>
      </c>
      <c r="B54" s="1"/>
      <c r="C54" s="13"/>
      <c r="D54" s="26">
        <f>SUM(D43)</f>
        <v>137870</v>
      </c>
      <c r="E54" s="26">
        <f>SUM(E43+E47)</f>
        <v>134727</v>
      </c>
      <c r="F54" s="1" t="s">
        <v>107</v>
      </c>
      <c r="G54" s="13"/>
      <c r="H54" s="13"/>
      <c r="I54" s="26"/>
      <c r="J54" s="26"/>
    </row>
    <row r="55" spans="1:10" ht="12.75">
      <c r="A55" s="3" t="s">
        <v>25</v>
      </c>
      <c r="B55" s="13"/>
      <c r="C55" s="13"/>
      <c r="D55" s="26">
        <f>SUM(D44+D48+D52)</f>
        <v>137261</v>
      </c>
      <c r="E55" s="26">
        <f>SUM(E44+E48+E52)</f>
        <v>135221</v>
      </c>
      <c r="F55" s="61" t="s">
        <v>58</v>
      </c>
      <c r="G55" s="61"/>
      <c r="H55" s="1"/>
      <c r="I55" s="26">
        <v>567</v>
      </c>
      <c r="J55" s="26">
        <v>665</v>
      </c>
    </row>
    <row r="56" spans="1:10" ht="12.75">
      <c r="A56" s="3" t="s">
        <v>88</v>
      </c>
      <c r="B56" s="13"/>
      <c r="C56" s="13"/>
      <c r="D56" s="26">
        <f>SUM(D54-D55)</f>
        <v>609</v>
      </c>
      <c r="E56" s="26">
        <f>SUM(E45+E49+E53)</f>
        <v>-494</v>
      </c>
      <c r="F56" s="61" t="s">
        <v>92</v>
      </c>
      <c r="G56" s="61"/>
      <c r="H56" s="1"/>
      <c r="I56" s="26"/>
      <c r="J56" s="26"/>
    </row>
    <row r="57" spans="1:10" ht="12.75">
      <c r="A57" s="3" t="s">
        <v>89</v>
      </c>
      <c r="B57" s="13"/>
      <c r="C57" s="13"/>
      <c r="D57" s="26">
        <v>135</v>
      </c>
      <c r="E57" s="26">
        <v>493</v>
      </c>
      <c r="F57" s="61" t="s">
        <v>94</v>
      </c>
      <c r="G57" s="61"/>
      <c r="H57" s="1"/>
      <c r="I57" s="26"/>
      <c r="J57" s="26"/>
    </row>
    <row r="58" spans="1:10" ht="12.75">
      <c r="A58" s="62" t="s">
        <v>90</v>
      </c>
      <c r="B58" s="24"/>
      <c r="C58" s="24"/>
      <c r="D58" s="26">
        <v>-251</v>
      </c>
      <c r="E58" s="26">
        <v>2</v>
      </c>
      <c r="F58" s="61" t="s">
        <v>93</v>
      </c>
      <c r="G58" s="5"/>
      <c r="H58" s="5"/>
      <c r="I58" s="26"/>
      <c r="J58" s="26"/>
    </row>
    <row r="59" spans="1:10" ht="12.75">
      <c r="A59" s="63" t="s">
        <v>26</v>
      </c>
      <c r="B59" s="13"/>
      <c r="C59" s="14"/>
      <c r="D59" s="26">
        <f>SUM(D56+D57+D58)</f>
        <v>493</v>
      </c>
      <c r="E59" s="26">
        <f>SUM(E56+E57+E58)</f>
        <v>1</v>
      </c>
      <c r="F59" s="66" t="s">
        <v>59</v>
      </c>
      <c r="G59" s="66"/>
      <c r="H59" s="66"/>
      <c r="I59" s="26"/>
      <c r="J59" s="26"/>
    </row>
    <row r="60" spans="6:10" ht="12.75">
      <c r="F60" s="63" t="s">
        <v>60</v>
      </c>
      <c r="G60" s="61"/>
      <c r="H60" s="67"/>
      <c r="I60" s="26"/>
      <c r="J60" s="36"/>
    </row>
    <row r="64" ht="12.75" customHeight="1"/>
    <row r="65" ht="13.5" thickBot="1">
      <c r="D65" s="42"/>
    </row>
    <row r="66" spans="1:10" ht="13.5" thickBot="1">
      <c r="A66" s="68"/>
      <c r="B66" s="69"/>
      <c r="C66" s="70"/>
      <c r="D66" s="71">
        <v>2005</v>
      </c>
      <c r="E66" s="70"/>
      <c r="F66" s="72"/>
      <c r="G66" s="70"/>
      <c r="H66" s="71">
        <v>2006</v>
      </c>
      <c r="I66" s="70"/>
      <c r="J66" s="72"/>
    </row>
    <row r="67" spans="1:10" ht="48.75" thickBot="1">
      <c r="A67" s="73"/>
      <c r="B67" s="74"/>
      <c r="C67" s="75" t="s">
        <v>95</v>
      </c>
      <c r="D67" s="76" t="s">
        <v>96</v>
      </c>
      <c r="E67" s="76" t="s">
        <v>35</v>
      </c>
      <c r="F67" s="77" t="s">
        <v>36</v>
      </c>
      <c r="G67" s="78" t="s">
        <v>97</v>
      </c>
      <c r="H67" s="79" t="s">
        <v>96</v>
      </c>
      <c r="I67" s="79" t="s">
        <v>35</v>
      </c>
      <c r="J67" s="80" t="s">
        <v>36</v>
      </c>
    </row>
    <row r="68" spans="1:10" s="85" customFormat="1" ht="18" customHeight="1">
      <c r="A68" s="101" t="s">
        <v>61</v>
      </c>
      <c r="B68" s="102"/>
      <c r="C68" s="82">
        <v>60612</v>
      </c>
      <c r="D68" s="82"/>
      <c r="E68" s="82"/>
      <c r="F68" s="83">
        <v>60612</v>
      </c>
      <c r="G68" s="84">
        <v>60612</v>
      </c>
      <c r="H68" s="82"/>
      <c r="I68" s="82"/>
      <c r="J68" s="83">
        <v>60612</v>
      </c>
    </row>
    <row r="69" spans="1:10" s="85" customFormat="1" ht="18" customHeight="1">
      <c r="A69" s="97" t="s">
        <v>62</v>
      </c>
      <c r="B69" s="98"/>
      <c r="C69" s="86"/>
      <c r="D69" s="86"/>
      <c r="E69" s="86"/>
      <c r="F69" s="87"/>
      <c r="G69" s="88"/>
      <c r="H69" s="86"/>
      <c r="I69" s="86"/>
      <c r="J69" s="87"/>
    </row>
    <row r="70" spans="1:10" s="85" customFormat="1" ht="12.75">
      <c r="A70" s="97" t="s">
        <v>98</v>
      </c>
      <c r="B70" s="98"/>
      <c r="C70" s="86">
        <v>1332</v>
      </c>
      <c r="D70" s="86"/>
      <c r="E70" s="86"/>
      <c r="F70" s="87">
        <v>1332</v>
      </c>
      <c r="G70" s="88">
        <v>1332</v>
      </c>
      <c r="H70" s="86"/>
      <c r="I70" s="86"/>
      <c r="J70" s="87">
        <v>1332</v>
      </c>
    </row>
    <row r="71" spans="1:12" s="85" customFormat="1" ht="18" customHeight="1">
      <c r="A71" s="97" t="s">
        <v>64</v>
      </c>
      <c r="B71" s="98"/>
      <c r="C71" s="86"/>
      <c r="D71" s="86"/>
      <c r="E71" s="86"/>
      <c r="F71" s="87"/>
      <c r="G71" s="88"/>
      <c r="H71" s="86"/>
      <c r="I71" s="86"/>
      <c r="J71" s="87"/>
      <c r="L71" s="89"/>
    </row>
    <row r="72" spans="1:12" s="85" customFormat="1" ht="18" customHeight="1">
      <c r="A72" s="97" t="s">
        <v>101</v>
      </c>
      <c r="B72" s="98"/>
      <c r="C72" s="86">
        <v>40895</v>
      </c>
      <c r="D72" s="86"/>
      <c r="E72" s="86"/>
      <c r="F72" s="87">
        <v>40895</v>
      </c>
      <c r="G72" s="88">
        <v>40895</v>
      </c>
      <c r="H72" s="86"/>
      <c r="I72" s="86"/>
      <c r="J72" s="87">
        <v>40895</v>
      </c>
      <c r="L72" s="89"/>
    </row>
    <row r="73" spans="1:12" s="85" customFormat="1" ht="18" customHeight="1">
      <c r="A73" s="97" t="s">
        <v>65</v>
      </c>
      <c r="B73" s="98"/>
      <c r="C73" s="86"/>
      <c r="D73" s="86"/>
      <c r="E73" s="86"/>
      <c r="F73" s="87"/>
      <c r="G73" s="88"/>
      <c r="H73" s="86"/>
      <c r="I73" s="86"/>
      <c r="J73" s="87"/>
      <c r="L73" s="89"/>
    </row>
    <row r="74" spans="1:12" s="85" customFormat="1" ht="18" customHeight="1">
      <c r="A74" s="97" t="s">
        <v>66</v>
      </c>
      <c r="B74" s="98"/>
      <c r="C74" s="86">
        <v>433</v>
      </c>
      <c r="D74" s="86">
        <v>567</v>
      </c>
      <c r="E74" s="86"/>
      <c r="F74" s="87">
        <v>1000</v>
      </c>
      <c r="G74" s="88">
        <v>1000</v>
      </c>
      <c r="H74" s="86">
        <v>665</v>
      </c>
      <c r="I74" s="86"/>
      <c r="J74" s="87">
        <f>SUM(G74:I74)</f>
        <v>1665</v>
      </c>
      <c r="L74" s="89"/>
    </row>
    <row r="75" spans="1:12" s="85" customFormat="1" ht="18" customHeight="1">
      <c r="A75" s="97" t="s">
        <v>67</v>
      </c>
      <c r="B75" s="98"/>
      <c r="C75" s="86"/>
      <c r="D75" s="86"/>
      <c r="E75" s="86"/>
      <c r="F75" s="87"/>
      <c r="G75" s="88"/>
      <c r="H75" s="86"/>
      <c r="I75" s="86"/>
      <c r="J75" s="87"/>
      <c r="L75" s="89"/>
    </row>
    <row r="76" spans="1:12" s="85" customFormat="1" ht="12.75">
      <c r="A76" s="97" t="s">
        <v>63</v>
      </c>
      <c r="B76" s="98"/>
      <c r="C76" s="86"/>
      <c r="D76" s="86"/>
      <c r="E76" s="86"/>
      <c r="F76" s="87"/>
      <c r="G76" s="90"/>
      <c r="H76" s="91"/>
      <c r="I76" s="91"/>
      <c r="J76" s="92"/>
      <c r="L76" s="93"/>
    </row>
    <row r="77" spans="1:12" s="85" customFormat="1" ht="18" customHeight="1">
      <c r="A77" s="97" t="s">
        <v>68</v>
      </c>
      <c r="B77" s="98"/>
      <c r="C77" s="86">
        <f>SUM(C68:C76)</f>
        <v>103272</v>
      </c>
      <c r="D77" s="86">
        <f>SUM(D68:D76)</f>
        <v>567</v>
      </c>
      <c r="E77" s="86"/>
      <c r="F77" s="87">
        <f>SUM(F68:F76)</f>
        <v>103839</v>
      </c>
      <c r="G77" s="88">
        <f>SUM(G68:G76)</f>
        <v>103839</v>
      </c>
      <c r="H77" s="86">
        <f>SUM(H68:H76)</f>
        <v>665</v>
      </c>
      <c r="I77" s="86"/>
      <c r="J77" s="87">
        <f>SUM(J68:J76)</f>
        <v>104504</v>
      </c>
      <c r="L77" s="89"/>
    </row>
    <row r="78" spans="1:12" s="85" customFormat="1" ht="13.5" thickBot="1">
      <c r="A78" s="99" t="s">
        <v>69</v>
      </c>
      <c r="B78" s="100"/>
      <c r="C78" s="94"/>
      <c r="D78" s="94"/>
      <c r="E78" s="94"/>
      <c r="F78" s="95"/>
      <c r="G78" s="96"/>
      <c r="H78" s="94"/>
      <c r="I78" s="94"/>
      <c r="J78" s="95"/>
      <c r="L78" s="89"/>
    </row>
    <row r="79" ht="12.75">
      <c r="K79" s="9"/>
    </row>
    <row r="80" s="9" customFormat="1" ht="12">
      <c r="A80" s="9" t="s">
        <v>102</v>
      </c>
    </row>
    <row r="81" spans="1:11" ht="12.75">
      <c r="A81" s="9" t="s">
        <v>117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2.75">
      <c r="A82" s="9" t="s">
        <v>112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9" t="s">
        <v>113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2.7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2.75">
      <c r="A86" s="9" t="s">
        <v>103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2.75">
      <c r="A88" s="9" t="s">
        <v>114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9" t="s">
        <v>119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2.75">
      <c r="A90" s="9" t="s">
        <v>115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2.75">
      <c r="A91" s="9" t="s">
        <v>118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9" t="s">
        <v>116</v>
      </c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9" ht="12.75">
      <c r="A94" s="9" t="s">
        <v>104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1" ht="12.75">
      <c r="A95" s="9" t="s">
        <v>109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9" t="s">
        <v>110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2.75">
      <c r="A98" s="9" t="s">
        <v>105</v>
      </c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0" ht="12.75">
      <c r="A99" s="9" t="s">
        <v>37</v>
      </c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 t="s">
        <v>111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 t="s">
        <v>38</v>
      </c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 t="s">
        <v>106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 t="s">
        <v>39</v>
      </c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64" t="s">
        <v>121</v>
      </c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19"/>
      <c r="D111" s="19"/>
      <c r="E111" s="19"/>
      <c r="F111" s="1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19"/>
      <c r="D113" s="19"/>
      <c r="E113" s="19"/>
      <c r="F113" s="1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64"/>
      <c r="E128" s="9"/>
      <c r="F128" s="9"/>
      <c r="G128" s="9"/>
      <c r="H128" s="9"/>
      <c r="I128" s="9"/>
      <c r="J128" s="9"/>
    </row>
    <row r="129" spans="1:10" ht="12.75">
      <c r="A129" s="8"/>
      <c r="B129" s="8"/>
      <c r="C129" s="8"/>
      <c r="D129" s="8"/>
      <c r="E129" s="8"/>
      <c r="F129" s="8"/>
      <c r="G129" s="9"/>
      <c r="H129" s="9"/>
      <c r="I129" s="9"/>
      <c r="J129" s="9"/>
    </row>
    <row r="130" ht="12.75">
      <c r="A130" s="58"/>
    </row>
  </sheetData>
  <sheetProtection/>
  <mergeCells count="11">
    <mergeCell ref="A68:B68"/>
    <mergeCell ref="A69:B69"/>
    <mergeCell ref="A70:B70"/>
    <mergeCell ref="A71:B71"/>
    <mergeCell ref="A76:B76"/>
    <mergeCell ref="A77:B77"/>
    <mergeCell ref="A78:B78"/>
    <mergeCell ref="A72:B72"/>
    <mergeCell ref="A73:B73"/>
    <mergeCell ref="A74:B74"/>
    <mergeCell ref="A75:B75"/>
  </mergeCells>
  <printOptions/>
  <pageMargins left="0.22" right="0.2" top="0.41" bottom="0.43" header="0.25" footer="0.2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Vesna Ilic</cp:lastModifiedBy>
  <cp:lastPrinted>2007-07-13T08:45:22Z</cp:lastPrinted>
  <dcterms:created xsi:type="dcterms:W3CDTF">2006-09-20T12:08:17Z</dcterms:created>
  <dcterms:modified xsi:type="dcterms:W3CDTF">2007-08-06T13:14:01Z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