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6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<sst xmlns="http://schemas.openxmlformats.org/spreadsheetml/2006/main" count="120" uniqueCount="111">
  <si>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</si>
  <si>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ИЗВОД ИЗ ФИНАНСИЈСКИХ ИЗВЕШТАЈА ЗА 2007. ГОДИНУ</t>
  </si>
  <si>
    <t>I ОСНОВНИ ПОДАЦИ</t>
  </si>
  <si>
    <t>1. скраћени назив:</t>
  </si>
  <si>
    <t>КОНЦЕРН ФАРМАКОМ МБ ШАБАЦ                     ФАБРИКА АКУМУЛАТОРА СОМБОР АД</t>
  </si>
  <si>
    <t>3. матични број:</t>
  </si>
  <si>
    <t>2. адреса:</t>
  </si>
  <si>
    <t>ГРАДИНА 3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</si>
  <si>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</si>
  <si>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</si>
  <si>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</si>
  <si>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</si>
  <si>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</si>
  <si>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</si>
  <si>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</si>
  <si>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</si>
  <si>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</si>
  <si>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</si>
  <si>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</si>
  <si>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</si>
  <si>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</si>
  <si>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</si>
  <si>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</si>
  <si>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</si>
  <si>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</si>
  <si>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</si>
  <si>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</si>
  <si>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</si>
  <si>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</si>
  <si>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</si>
  <si>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</si>
  <si>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</si>
  <si>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</si>
  <si>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</si>
  <si>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</si>
  <si>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</si>
  <si>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</si>
  <si>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</si>
  <si>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</si>
  <si>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</si>
  <si>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</si>
  <si>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</si>
  <si>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</si>
  <si>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</si>
  <si>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</si>
  <si>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</si>
  <si>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</si>
  <si>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</si>
  <si>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</si>
  <si>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</si>
  <si>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</si>
  <si>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</si>
  <si>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</si>
  <si>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</si>
  <si>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</si>
  <si>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</si>
  <si>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</si>
  <si>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</si>
  <si>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</si>
  <si>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</si>
  <si>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</si>
  <si>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</si>
  <si>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</si>
  <si>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</si>
  <si>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</si>
  <si>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</si>
  <si>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</si>
  <si>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</si>
  <si>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</si>
  <si>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Одложени порески приход периода</t>
  </si>
  <si>
    <t>Г. СВЕГА ПРИЛИВИ ГОТОВИНЕ</t>
  </si>
  <si>
    <t>Д. НЕТО ДОБИТАК/ГУБИТАК</t>
  </si>
  <si>
    <t>Д. СВЕГА ОДЛИВИ ГОТОВИНЕ</t>
  </si>
  <si>
    <t>Ђ. НЕТО ДОБИТАК КОЈИ ПРИПАДА МАЊИНСКИМ УЛАГАЧИМА</t>
  </si>
  <si>
    <t>Ђ. НЕТО ПРИЛИВ / ОДЛИВ ГОТОВ.</t>
  </si>
  <si>
    <t>Е. НЕТО ДОБИТАК КОЈИ ПРИПАДА 
ВЛАСНИЦИМА МАТИЧНОГ
ПРАВНОГ ЛИЦА</t>
  </si>
  <si>
    <t>Е. ГОТОВИНА НА ПОЧЕТКУ ОБРАЧУНСКОГ ПЕРИОДА</t>
  </si>
  <si>
    <t>Ж. ЗАРАДА ПО АКЦИЈИ</t>
  </si>
  <si>
    <t>1. Основна зарада по акцији</t>
  </si>
  <si>
    <t>Ж. ПОЗИТИТИВНЕ КУРСНЕ РАЗЛИКЕ ПО ОСНОВУ ПРЕРАЧУНА ГОТОВИНЕ</t>
  </si>
  <si>
    <t>2. Умањена (разводњена) 
зарада по акцији</t>
  </si>
  <si>
    <t>Ж. НЕГАТИВНЕ 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</si>
  <si>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</si>
  <si>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</si>
  <si>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</si>
  <si>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</si>
  <si>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</si>
  <si>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</si>
  <si>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</si>
  <si>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</si>
  <si>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</si>
  <si>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</si>
  <si>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</si>
  <si>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</si>
  <si>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</si>
  <si>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</si>
  <si>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</si>
  <si>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</si>
  <si>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</si>
  <si>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</si>
  <si>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V МЕСТО И ВРЕМЕ ГДЕ СЕ МОЖЕ ИЗВРШИТИ УВИД У ФИНАНСИЈСКЕ ИЗВЕШТАЈЕ И ИЗВЕШТАЈ 
РЕВИЗОРА</t>
  </si>
  <si>
    <t>Директор</t>
  </si>
  <si>
    <t xml:space="preserve">  Радован Мијаиловић, дипл.инг. ел. </t>
  </si>
  <si>
    <t xml:space="preserve">Нема значајних промена правног и финансијског положаја друштва. </t>
  </si>
  <si>
    <t>КОНЦЕРН ФАРМАКОМ МБ ШАБАЦ -ФАБРИКА АКУМУЛАТОРА СОМБОР АД,ГРАДИНА 3</t>
  </si>
  <si>
    <r>
      <t xml:space="preserve">III ЗАКЉУЧНО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
</t>
    </r>
    <r>
      <rPr>
        <sz val="10"/>
        <rFont val="Arial"/>
        <family val="2"/>
      </rPr>
      <t xml:space="preserve">Предузеће за ревизију, CONFIDA FINODIT ДОО Београд, Имотска бр. 1 
</t>
    </r>
  </si>
  <si>
    <t>Предузеће за ревизију "Цонфида-Финодит" д.о.о. Београд, сачинило је извештај о ревизији Финансијског извештаја и  доставило је следеће мишљење: Извршили смо ревизију приложеног Биланса стања Концерн "Фармаком МБ" Шабац-Фабрике акумулатора Сомбор АД Сомбор, на дан 31.12.2007. године., одговарајућег биланса успеха, извештаја о токовима готовине и извештаја о променама на капиталу за годину која се завршава на тај дан, као и преглед значајних рачуноводствених политика и других објашњавајућих напомена.</t>
  </si>
  <si>
    <t>По мишљењу ревизора, финансијски извештај, истинито и објективно, по  свим материјално значајним питањима, приказују финансијско стање друштва стање имовине, капитала и обавеза на дан 31.12.2005. године, као и резултата његовог пословања и новчаних токова готовине за годину која се навршава на тај дан, у складу са Законом о рачуноводству и ревизији и Међународним рачуноводственим стандардима.</t>
  </si>
  <si>
    <r>
      <t>Увид се може извршити сваког радног дана (</t>
    </r>
    <r>
      <rPr>
        <u val="single"/>
        <sz val="8"/>
        <rFont val="Arial"/>
        <family val="2"/>
      </rPr>
      <t>7 - 14 h</t>
    </r>
    <r>
      <rPr>
        <sz val="8"/>
        <rFont val="Arial"/>
        <family val="2"/>
      </rPr>
      <t>) у седишту друштва.</t>
    </r>
  </si>
  <si>
    <t>08046930</t>
  </si>
  <si>
    <t>опис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</si>
</sst>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u val="single"/>
      <sz val="10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3" fontId="3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3" fontId="1" fillId="0" borderId="13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3" fontId="1" fillId="0" borderId="15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vertical="center" wrapText="1"/>
    </xf>
    <xf numFmtId="3" fontId="3" fillId="0" borderId="17" xfId="0" applyNumberFormat="1" applyFont="1" applyBorder="1" applyAlignment="1">
      <alignment vertical="center" wrapText="1"/>
    </xf>
    <xf numFmtId="3" fontId="3" fillId="0" borderId="18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 wrapText="1"/>
    </xf>
    <xf numFmtId="3" fontId="3" fillId="0" borderId="20" xfId="0" applyNumberFormat="1" applyFont="1" applyBorder="1" applyAlignment="1">
      <alignment vertical="center" wrapText="1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49" fontId="1" fillId="0" borderId="32" xfId="0" applyNumberFormat="1" applyFont="1" applyBorder="1" applyAlignment="1">
      <alignment horizontal="right" wrapText="1"/>
    </xf>
    <xf numFmtId="49" fontId="1" fillId="0" borderId="33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5" fillId="0" borderId="22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horizontal="right" vertical="center"/>
    </xf>
    <xf numFmtId="0" fontId="13" fillId="0" borderId="3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justify" vertical="center" wrapText="1"/>
    </xf>
    <xf numFmtId="0" fontId="0" fillId="0" borderId="39" xfId="0" applyBorder="1" applyAlignment="1">
      <alignment horizontal="justify" vertical="center" wrapText="1"/>
    </xf>
    <xf numFmtId="0" fontId="0" fillId="0" borderId="40" xfId="0" applyBorder="1" applyAlignment="1">
      <alignment horizontal="justify" vertical="center" wrapText="1"/>
    </xf>
    <xf numFmtId="0" fontId="9" fillId="0" borderId="41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42" xfId="0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="130" zoomScaleNormal="130" zoomScaleSheetLayoutView="100" workbookViewId="0" topLeftCell="A74">
      <selection activeCell="B83" sqref="B83"/>
    </sheetView>
  </sheetViews>
  <sheetFormatPr defaultColWidth="9.140625" defaultRowHeight="12.75"/>
  <cols>
    <col min="1" max="1" width="2.28125" style="0" customWidth="1"/>
    <col min="2" max="2" width="11.28125" style="0" customWidth="1"/>
    <col min="3" max="3" width="6.57421875" style="0" customWidth="1"/>
    <col min="4" max="4" width="6.8515625" style="0" customWidth="1"/>
    <col min="6" max="6" width="10.28125" style="0" customWidth="1"/>
  </cols>
  <sheetData>
    <row r="1" spans="2:11" s="1" customFormat="1" ht="41.25" customHeight="1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</row>
    <row r="2" spans="2:11" s="1" customFormat="1" ht="12.75">
      <c r="B2" s="61" t="s">
        <v>1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s="1" customFormat="1" ht="12.75">
      <c r="B3" s="62" t="s">
        <v>104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s="1" customFormat="1" ht="12.75">
      <c r="B4" s="3"/>
      <c r="C4" s="3"/>
      <c r="D4" s="3"/>
      <c r="E4" s="3"/>
      <c r="F4" s="3"/>
      <c r="G4" s="3"/>
      <c r="H4" s="3"/>
      <c r="I4" s="3"/>
      <c r="J4" s="4"/>
      <c r="K4" s="4"/>
    </row>
    <row r="5" spans="2:11" s="1" customFormat="1" ht="12.75">
      <c r="B5" s="63" t="s">
        <v>2</v>
      </c>
      <c r="C5" s="63"/>
      <c r="D5" s="63"/>
      <c r="E5" s="63"/>
      <c r="F5" s="63"/>
      <c r="G5" s="63"/>
      <c r="H5" s="63"/>
      <c r="I5" s="63"/>
      <c r="J5" s="63"/>
      <c r="K5" s="63"/>
    </row>
    <row r="6" spans="2:11" s="1" customFormat="1" ht="24" customHeight="1">
      <c r="B6" s="64" t="s">
        <v>3</v>
      </c>
      <c r="C6" s="64"/>
      <c r="D6" s="65" t="s">
        <v>4</v>
      </c>
      <c r="E6" s="65"/>
      <c r="F6" s="65"/>
      <c r="G6" s="65"/>
      <c r="H6" s="64" t="s">
        <v>5</v>
      </c>
      <c r="I6" s="64"/>
      <c r="J6" s="66" t="s">
        <v>109</v>
      </c>
      <c r="K6" s="67"/>
    </row>
    <row r="7" spans="2:11" s="1" customFormat="1" ht="12.75">
      <c r="B7" s="64" t="s">
        <v>6</v>
      </c>
      <c r="C7" s="64"/>
      <c r="D7" s="64" t="s">
        <v>7</v>
      </c>
      <c r="E7" s="64"/>
      <c r="F7" s="64"/>
      <c r="G7" s="64"/>
      <c r="H7" s="64" t="s">
        <v>8</v>
      </c>
      <c r="I7" s="64"/>
      <c r="J7" s="64">
        <v>100660818</v>
      </c>
      <c r="K7" s="64"/>
    </row>
    <row r="8" spans="2:11" s="1" customFormat="1" ht="7.5" customHeight="1">
      <c r="B8" s="5"/>
      <c r="C8" s="5"/>
      <c r="D8" s="6"/>
      <c r="E8" s="6"/>
      <c r="F8" s="2"/>
      <c r="G8" s="2"/>
      <c r="H8" s="7"/>
      <c r="I8" s="7"/>
      <c r="J8" s="2"/>
      <c r="K8" s="2"/>
    </row>
    <row r="9" spans="2:11" s="1" customFormat="1" ht="12.75">
      <c r="B9" s="68" t="s">
        <v>9</v>
      </c>
      <c r="C9" s="68"/>
      <c r="D9" s="68"/>
      <c r="E9" s="68"/>
      <c r="F9" s="68"/>
      <c r="G9" s="68"/>
      <c r="H9" s="68"/>
      <c r="I9" s="68"/>
      <c r="J9" s="68"/>
      <c r="K9" s="68"/>
    </row>
    <row r="10" spans="2:11" s="1" customFormat="1" ht="4.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s="1" customFormat="1" ht="12.75">
      <c r="B11" s="69" t="s">
        <v>10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2:11" s="1" customFormat="1" ht="12.75">
      <c r="B12" s="70" t="s">
        <v>11</v>
      </c>
      <c r="C12" s="70"/>
      <c r="D12" s="70"/>
      <c r="E12" s="9">
        <v>2007</v>
      </c>
      <c r="F12" s="9" t="s">
        <v>12</v>
      </c>
      <c r="G12" s="70" t="s">
        <v>13</v>
      </c>
      <c r="H12" s="70"/>
      <c r="I12" s="70"/>
      <c r="J12" s="9">
        <v>2007</v>
      </c>
      <c r="K12" s="9" t="s">
        <v>12</v>
      </c>
    </row>
    <row r="13" spans="2:11" s="10" customFormat="1" ht="12.75">
      <c r="B13" s="71" t="s">
        <v>14</v>
      </c>
      <c r="C13" s="71"/>
      <c r="D13" s="71"/>
      <c r="E13" s="11">
        <f>SUM(E14:E19)</f>
        <v>826551</v>
      </c>
      <c r="F13" s="11">
        <f>SUM(F14:F19)</f>
        <v>571539</v>
      </c>
      <c r="G13" s="71" t="s">
        <v>15</v>
      </c>
      <c r="H13" s="71"/>
      <c r="I13" s="71"/>
      <c r="J13" s="11">
        <f>SUM(J14:J19)</f>
        <v>1111821</v>
      </c>
      <c r="K13" s="11">
        <f>SUM(K14:K19)</f>
        <v>819225</v>
      </c>
    </row>
    <row r="14" spans="2:11" s="1" customFormat="1" ht="12.75">
      <c r="B14" s="72" t="s">
        <v>16</v>
      </c>
      <c r="C14" s="72"/>
      <c r="D14" s="72"/>
      <c r="E14" s="12"/>
      <c r="F14" s="12"/>
      <c r="G14" s="73" t="s">
        <v>17</v>
      </c>
      <c r="H14" s="73"/>
      <c r="I14" s="73"/>
      <c r="J14" s="12">
        <v>384217</v>
      </c>
      <c r="K14" s="12">
        <v>384217</v>
      </c>
    </row>
    <row r="15" spans="2:11" s="1" customFormat="1" ht="12.75">
      <c r="B15" s="73" t="s">
        <v>18</v>
      </c>
      <c r="C15" s="73"/>
      <c r="D15" s="73"/>
      <c r="E15" s="12"/>
      <c r="F15" s="12"/>
      <c r="G15" s="72" t="s">
        <v>19</v>
      </c>
      <c r="H15" s="72"/>
      <c r="I15" s="72"/>
      <c r="J15" s="12"/>
      <c r="K15" s="12"/>
    </row>
    <row r="16" spans="2:11" s="1" customFormat="1" ht="12.75">
      <c r="B16" s="72" t="s">
        <v>20</v>
      </c>
      <c r="C16" s="72"/>
      <c r="D16" s="72"/>
      <c r="E16" s="12">
        <v>74172</v>
      </c>
      <c r="F16" s="12">
        <v>71767</v>
      </c>
      <c r="G16" s="72" t="s">
        <v>21</v>
      </c>
      <c r="H16" s="72"/>
      <c r="I16" s="72"/>
      <c r="J16" s="12">
        <v>29337</v>
      </c>
      <c r="K16" s="12">
        <v>29337</v>
      </c>
    </row>
    <row r="17" spans="2:11" s="1" customFormat="1" ht="12.75">
      <c r="B17" s="74" t="s">
        <v>22</v>
      </c>
      <c r="C17" s="74"/>
      <c r="D17" s="74"/>
      <c r="E17" s="75">
        <v>628283</v>
      </c>
      <c r="F17" s="75">
        <v>470142</v>
      </c>
      <c r="G17" s="72" t="s">
        <v>23</v>
      </c>
      <c r="H17" s="72"/>
      <c r="I17" s="72"/>
      <c r="J17" s="12">
        <v>76587</v>
      </c>
      <c r="K17" s="12">
        <v>76587</v>
      </c>
    </row>
    <row r="18" spans="2:11" s="1" customFormat="1" ht="12.75">
      <c r="B18" s="74"/>
      <c r="C18" s="74"/>
      <c r="D18" s="74"/>
      <c r="E18" s="75"/>
      <c r="F18" s="75"/>
      <c r="G18" s="72" t="s">
        <v>24</v>
      </c>
      <c r="H18" s="72"/>
      <c r="I18" s="72"/>
      <c r="J18" s="12">
        <v>621680</v>
      </c>
      <c r="K18" s="12">
        <v>329084</v>
      </c>
    </row>
    <row r="19" spans="2:11" s="1" customFormat="1" ht="12.75">
      <c r="B19" s="72" t="s">
        <v>25</v>
      </c>
      <c r="C19" s="72"/>
      <c r="D19" s="72"/>
      <c r="E19" s="12">
        <v>124096</v>
      </c>
      <c r="F19" s="12">
        <v>29630</v>
      </c>
      <c r="G19" s="72" t="s">
        <v>26</v>
      </c>
      <c r="H19" s="72"/>
      <c r="I19" s="72"/>
      <c r="J19" s="12"/>
      <c r="K19" s="12"/>
    </row>
    <row r="20" spans="2:11" s="10" customFormat="1" ht="12.75">
      <c r="B20" s="71" t="s">
        <v>27</v>
      </c>
      <c r="C20" s="71"/>
      <c r="D20" s="71"/>
      <c r="E20" s="11">
        <f>SUM(E21:E24)</f>
        <v>2614391</v>
      </c>
      <c r="F20" s="11">
        <f>SUM(F21:F24)</f>
        <v>777680</v>
      </c>
      <c r="G20" s="71" t="s">
        <v>28</v>
      </c>
      <c r="H20" s="71"/>
      <c r="I20" s="71"/>
      <c r="J20" s="11"/>
      <c r="K20" s="11"/>
    </row>
    <row r="21" spans="2:11" s="1" customFormat="1" ht="12.75" customHeight="1">
      <c r="B21" s="72" t="s">
        <v>29</v>
      </c>
      <c r="C21" s="72"/>
      <c r="D21" s="72"/>
      <c r="E21" s="12">
        <v>636422</v>
      </c>
      <c r="F21" s="12">
        <v>356227</v>
      </c>
      <c r="G21" s="76" t="s">
        <v>30</v>
      </c>
      <c r="H21" s="76"/>
      <c r="I21" s="76"/>
      <c r="J21" s="77">
        <f>SUM(J23:J26)</f>
        <v>2329121</v>
      </c>
      <c r="K21" s="77">
        <f>SUM(K23:K26)</f>
        <v>529994</v>
      </c>
    </row>
    <row r="22" spans="2:11" s="1" customFormat="1" ht="46.5" customHeight="1">
      <c r="B22" s="78" t="s">
        <v>31</v>
      </c>
      <c r="C22" s="78"/>
      <c r="D22" s="78"/>
      <c r="E22" s="12"/>
      <c r="F22" s="12"/>
      <c r="G22" s="76"/>
      <c r="H22" s="76"/>
      <c r="I22" s="76"/>
      <c r="J22" s="77"/>
      <c r="K22" s="77"/>
    </row>
    <row r="23" spans="2:11" s="1" customFormat="1" ht="12.75">
      <c r="B23" s="72" t="s">
        <v>32</v>
      </c>
      <c r="C23" s="72"/>
      <c r="D23" s="72"/>
      <c r="E23" s="12">
        <v>1614141</v>
      </c>
      <c r="F23" s="12">
        <v>299163</v>
      </c>
      <c r="G23" s="72" t="s">
        <v>33</v>
      </c>
      <c r="H23" s="72"/>
      <c r="I23" s="72"/>
      <c r="J23" s="12">
        <v>25869</v>
      </c>
      <c r="K23" s="12">
        <v>25869</v>
      </c>
    </row>
    <row r="24" spans="2:11" s="1" customFormat="1" ht="12.75">
      <c r="B24" s="72" t="s">
        <v>34</v>
      </c>
      <c r="C24" s="72"/>
      <c r="D24" s="72"/>
      <c r="E24" s="12">
        <v>363828</v>
      </c>
      <c r="F24" s="12">
        <v>122290</v>
      </c>
      <c r="G24" s="72" t="s">
        <v>35</v>
      </c>
      <c r="H24" s="72"/>
      <c r="I24" s="72"/>
      <c r="J24" s="12">
        <v>245881</v>
      </c>
      <c r="K24" s="12">
        <v>179712</v>
      </c>
    </row>
    <row r="25" spans="2:11" s="1" customFormat="1" ht="12.75">
      <c r="B25" s="71" t="s">
        <v>36</v>
      </c>
      <c r="C25" s="71"/>
      <c r="D25" s="71"/>
      <c r="E25" s="11">
        <f>E20+E13</f>
        <v>3440942</v>
      </c>
      <c r="F25" s="11">
        <f>F20+F13</f>
        <v>1349219</v>
      </c>
      <c r="G25" s="72" t="s">
        <v>37</v>
      </c>
      <c r="H25" s="72"/>
      <c r="I25" s="72"/>
      <c r="J25" s="12">
        <v>2057371</v>
      </c>
      <c r="K25" s="12">
        <v>324413</v>
      </c>
    </row>
    <row r="26" spans="2:11" s="1" customFormat="1" ht="12.75">
      <c r="B26" s="71" t="s">
        <v>38</v>
      </c>
      <c r="C26" s="71"/>
      <c r="D26" s="71"/>
      <c r="E26" s="12"/>
      <c r="F26" s="12"/>
      <c r="G26" s="72" t="s">
        <v>39</v>
      </c>
      <c r="H26" s="72"/>
      <c r="I26" s="72"/>
      <c r="J26" s="12"/>
      <c r="K26" s="12"/>
    </row>
    <row r="27" spans="2:11" s="1" customFormat="1" ht="12.75">
      <c r="B27" s="71" t="s">
        <v>40</v>
      </c>
      <c r="C27" s="71"/>
      <c r="D27" s="71"/>
      <c r="E27" s="11">
        <f>E25+E26</f>
        <v>3440942</v>
      </c>
      <c r="F27" s="11">
        <f>F25+F26</f>
        <v>1349219</v>
      </c>
      <c r="G27" s="79" t="s">
        <v>41</v>
      </c>
      <c r="H27" s="31"/>
      <c r="I27" s="32"/>
      <c r="J27" s="35">
        <f>J21+J13</f>
        <v>3440942</v>
      </c>
      <c r="K27" s="35">
        <f>K21+K13</f>
        <v>1349219</v>
      </c>
    </row>
    <row r="28" spans="2:11" s="1" customFormat="1" ht="12.75">
      <c r="B28" s="71" t="s">
        <v>42</v>
      </c>
      <c r="C28" s="71"/>
      <c r="D28" s="71"/>
      <c r="E28" s="11">
        <v>104820</v>
      </c>
      <c r="F28" s="11">
        <v>139820</v>
      </c>
      <c r="G28" s="84" t="s">
        <v>43</v>
      </c>
      <c r="H28" s="84"/>
      <c r="I28" s="84"/>
      <c r="J28" s="13">
        <v>104820</v>
      </c>
      <c r="K28" s="13">
        <v>139820</v>
      </c>
    </row>
    <row r="29" s="1" customFormat="1" ht="12.75"/>
    <row r="30" s="1" customFormat="1" ht="12.75"/>
    <row r="31" spans="2:11" s="1" customFormat="1" ht="12.75">
      <c r="B31" s="85" t="s">
        <v>44</v>
      </c>
      <c r="C31" s="85"/>
      <c r="D31" s="85"/>
      <c r="E31" s="85"/>
      <c r="F31" s="85"/>
      <c r="G31" s="86" t="s">
        <v>45</v>
      </c>
      <c r="H31" s="86"/>
      <c r="I31" s="86"/>
      <c r="J31" s="86"/>
      <c r="K31" s="86"/>
    </row>
    <row r="32" spans="2:11" s="1" customFormat="1" ht="12.75">
      <c r="B32" s="85"/>
      <c r="C32" s="85"/>
      <c r="D32" s="85"/>
      <c r="E32" s="85"/>
      <c r="F32" s="85"/>
      <c r="G32" s="86"/>
      <c r="H32" s="86"/>
      <c r="I32" s="86"/>
      <c r="J32" s="86"/>
      <c r="K32" s="86"/>
    </row>
    <row r="33" spans="2:11" s="1" customFormat="1" ht="12.75" customHeight="1">
      <c r="B33" s="87" t="s">
        <v>46</v>
      </c>
      <c r="C33" s="87"/>
      <c r="D33" s="87"/>
      <c r="E33" s="88">
        <v>2007</v>
      </c>
      <c r="F33" s="88" t="s">
        <v>12</v>
      </c>
      <c r="G33" s="76" t="s">
        <v>47</v>
      </c>
      <c r="H33" s="76"/>
      <c r="I33" s="76"/>
      <c r="J33" s="88">
        <v>2007</v>
      </c>
      <c r="K33" s="88" t="s">
        <v>12</v>
      </c>
    </row>
    <row r="34" spans="2:11" s="1" customFormat="1" ht="12.75">
      <c r="B34" s="87"/>
      <c r="C34" s="87"/>
      <c r="D34" s="87"/>
      <c r="E34" s="88"/>
      <c r="F34" s="88"/>
      <c r="G34" s="76"/>
      <c r="H34" s="76"/>
      <c r="I34" s="76"/>
      <c r="J34" s="88"/>
      <c r="K34" s="88"/>
    </row>
    <row r="35" spans="2:11" s="1" customFormat="1" ht="12.75">
      <c r="B35" s="87"/>
      <c r="C35" s="87"/>
      <c r="D35" s="87"/>
      <c r="E35" s="88"/>
      <c r="F35" s="88"/>
      <c r="G35" s="72" t="s">
        <v>48</v>
      </c>
      <c r="H35" s="72"/>
      <c r="I35" s="72"/>
      <c r="J35" s="12">
        <v>2123287</v>
      </c>
      <c r="K35" s="12">
        <v>1716828</v>
      </c>
    </row>
    <row r="36" spans="2:11" s="1" customFormat="1" ht="12.75">
      <c r="B36" s="72" t="s">
        <v>49</v>
      </c>
      <c r="C36" s="72"/>
      <c r="D36" s="72"/>
      <c r="E36" s="14">
        <v>2315139</v>
      </c>
      <c r="F36" s="14">
        <v>2071359</v>
      </c>
      <c r="G36" s="72" t="s">
        <v>50</v>
      </c>
      <c r="H36" s="72"/>
      <c r="I36" s="72"/>
      <c r="J36" s="12">
        <v>2071406</v>
      </c>
      <c r="K36" s="12">
        <v>1699717</v>
      </c>
    </row>
    <row r="37" spans="2:11" s="1" customFormat="1" ht="12.75">
      <c r="B37" s="72" t="s">
        <v>51</v>
      </c>
      <c r="C37" s="72"/>
      <c r="D37" s="72"/>
      <c r="E37" s="14">
        <v>2473770</v>
      </c>
      <c r="F37" s="14">
        <v>1980208</v>
      </c>
      <c r="G37" s="72" t="s">
        <v>52</v>
      </c>
      <c r="H37" s="72"/>
      <c r="I37" s="72"/>
      <c r="J37" s="12">
        <f>J35-J36</f>
        <v>51881</v>
      </c>
      <c r="K37" s="12">
        <f>K35-K36</f>
        <v>17111</v>
      </c>
    </row>
    <row r="38" spans="2:11" s="1" customFormat="1" ht="12.75">
      <c r="B38" s="89" t="s">
        <v>53</v>
      </c>
      <c r="C38" s="89"/>
      <c r="D38" s="89"/>
      <c r="E38" s="14">
        <f>E36-E37</f>
        <v>-158631</v>
      </c>
      <c r="F38" s="14">
        <f>F36-F37</f>
        <v>91151</v>
      </c>
      <c r="G38" s="72" t="s">
        <v>54</v>
      </c>
      <c r="H38" s="72"/>
      <c r="I38" s="72"/>
      <c r="J38" s="12">
        <v>15017</v>
      </c>
      <c r="K38" s="12">
        <v>31102</v>
      </c>
    </row>
    <row r="39" spans="2:11" s="1" customFormat="1" ht="12.75">
      <c r="B39" s="76" t="s">
        <v>55</v>
      </c>
      <c r="C39" s="76"/>
      <c r="D39" s="76"/>
      <c r="E39" s="90"/>
      <c r="F39" s="90"/>
      <c r="G39" s="72" t="s">
        <v>56</v>
      </c>
      <c r="H39" s="72"/>
      <c r="I39" s="72"/>
      <c r="J39" s="12">
        <v>125137</v>
      </c>
      <c r="K39" s="12">
        <v>52595</v>
      </c>
    </row>
    <row r="40" spans="2:11" s="1" customFormat="1" ht="12.75" customHeight="1">
      <c r="B40" s="76"/>
      <c r="C40" s="76"/>
      <c r="D40" s="76"/>
      <c r="E40" s="90"/>
      <c r="F40" s="90"/>
      <c r="G40" s="74" t="s">
        <v>57</v>
      </c>
      <c r="H40" s="74"/>
      <c r="I40" s="74"/>
      <c r="J40" s="12">
        <v>141407</v>
      </c>
      <c r="K40" s="12">
        <v>138973</v>
      </c>
    </row>
    <row r="41" spans="2:11" s="1" customFormat="1" ht="25.5" customHeight="1">
      <c r="B41" s="74" t="s">
        <v>58</v>
      </c>
      <c r="C41" s="74"/>
      <c r="D41" s="74"/>
      <c r="E41" s="14">
        <v>24186</v>
      </c>
      <c r="F41" s="14">
        <v>1035</v>
      </c>
      <c r="G41" s="74" t="s">
        <v>59</v>
      </c>
      <c r="H41" s="74"/>
      <c r="I41" s="74"/>
      <c r="J41" s="12">
        <v>32110</v>
      </c>
      <c r="K41" s="12">
        <v>60306</v>
      </c>
    </row>
    <row r="42" spans="2:11" s="1" customFormat="1" ht="24.75" customHeight="1">
      <c r="B42" s="74" t="s">
        <v>60</v>
      </c>
      <c r="C42" s="74"/>
      <c r="D42" s="74"/>
      <c r="E42" s="14">
        <v>1359770</v>
      </c>
      <c r="F42" s="14">
        <v>52896</v>
      </c>
      <c r="G42" s="74" t="s">
        <v>61</v>
      </c>
      <c r="H42" s="74"/>
      <c r="I42" s="74"/>
      <c r="J42" s="12">
        <f>J35+J38+J40-J36-J39-J41</f>
        <v>51058</v>
      </c>
      <c r="K42" s="12">
        <f>K35+K38+K40-K36-K39-K41</f>
        <v>74285</v>
      </c>
    </row>
    <row r="43" spans="2:11" s="1" customFormat="1" ht="26.25" customHeight="1">
      <c r="B43" s="72" t="s">
        <v>53</v>
      </c>
      <c r="C43" s="72"/>
      <c r="D43" s="72"/>
      <c r="E43" s="14">
        <f>E41-E42</f>
        <v>-1335584</v>
      </c>
      <c r="F43" s="14">
        <f>F41-F42</f>
        <v>-51861</v>
      </c>
      <c r="G43" s="78" t="s">
        <v>62</v>
      </c>
      <c r="H43" s="78"/>
      <c r="I43" s="78"/>
      <c r="J43" s="12"/>
      <c r="K43" s="12"/>
    </row>
    <row r="44" spans="2:11" s="1" customFormat="1" ht="12.75" customHeight="1">
      <c r="B44" s="76" t="s">
        <v>63</v>
      </c>
      <c r="C44" s="76"/>
      <c r="D44" s="76"/>
      <c r="E44" s="90"/>
      <c r="F44" s="90"/>
      <c r="G44" s="76" t="s">
        <v>64</v>
      </c>
      <c r="H44" s="76"/>
      <c r="I44" s="76"/>
      <c r="J44" s="75">
        <v>51058</v>
      </c>
      <c r="K44" s="75">
        <v>74285</v>
      </c>
    </row>
    <row r="45" spans="2:11" s="1" customFormat="1" ht="12.75">
      <c r="B45" s="76"/>
      <c r="C45" s="76"/>
      <c r="D45" s="76"/>
      <c r="E45" s="90"/>
      <c r="F45" s="90"/>
      <c r="G45" s="76"/>
      <c r="H45" s="76"/>
      <c r="I45" s="76"/>
      <c r="J45" s="75"/>
      <c r="K45" s="75"/>
    </row>
    <row r="46" spans="2:11" s="1" customFormat="1" ht="24.75" customHeight="1">
      <c r="B46" s="74" t="s">
        <v>65</v>
      </c>
      <c r="C46" s="74"/>
      <c r="D46" s="74"/>
      <c r="E46" s="14">
        <v>1889818</v>
      </c>
      <c r="F46" s="14">
        <v>206096</v>
      </c>
      <c r="G46" s="71" t="s">
        <v>66</v>
      </c>
      <c r="H46" s="71"/>
      <c r="I46" s="71"/>
      <c r="J46" s="12"/>
      <c r="K46" s="12"/>
    </row>
    <row r="47" spans="2:11" s="1" customFormat="1" ht="28.5" customHeight="1">
      <c r="B47" s="74" t="s">
        <v>67</v>
      </c>
      <c r="C47" s="74"/>
      <c r="D47" s="74"/>
      <c r="E47" s="14">
        <v>307081</v>
      </c>
      <c r="F47" s="14">
        <v>228057</v>
      </c>
      <c r="G47" s="87" t="s">
        <v>68</v>
      </c>
      <c r="H47" s="87"/>
      <c r="I47" s="87"/>
      <c r="J47" s="12"/>
      <c r="K47" s="12"/>
    </row>
    <row r="48" spans="2:11" s="1" customFormat="1" ht="23.25" customHeight="1">
      <c r="B48" s="72" t="s">
        <v>53</v>
      </c>
      <c r="C48" s="72"/>
      <c r="D48" s="72"/>
      <c r="E48" s="14">
        <f>E46-E47</f>
        <v>1582737</v>
      </c>
      <c r="F48" s="14">
        <f>F46-F47</f>
        <v>-21961</v>
      </c>
      <c r="G48" s="76" t="s">
        <v>69</v>
      </c>
      <c r="H48" s="76"/>
      <c r="I48" s="76"/>
      <c r="J48" s="12">
        <v>241538</v>
      </c>
      <c r="K48" s="12">
        <v>122290</v>
      </c>
    </row>
    <row r="49" spans="2:11" s="1" customFormat="1" ht="34.5" customHeight="1">
      <c r="B49" s="91" t="s">
        <v>70</v>
      </c>
      <c r="C49" s="91"/>
      <c r="D49" s="91"/>
      <c r="E49" s="15">
        <f>E36+E41+E46</f>
        <v>4229143</v>
      </c>
      <c r="F49" s="15">
        <f>F36+F41+F46</f>
        <v>2278490</v>
      </c>
      <c r="G49" s="76" t="s">
        <v>71</v>
      </c>
      <c r="H49" s="76"/>
      <c r="I49" s="76"/>
      <c r="J49" s="12">
        <v>292596</v>
      </c>
      <c r="K49" s="12">
        <v>196575</v>
      </c>
    </row>
    <row r="50" spans="2:11" s="1" customFormat="1" ht="35.25" customHeight="1">
      <c r="B50" s="91" t="s">
        <v>72</v>
      </c>
      <c r="C50" s="91"/>
      <c r="D50" s="91"/>
      <c r="E50" s="15">
        <f>E37+E42+E47</f>
        <v>4140621</v>
      </c>
      <c r="F50" s="15">
        <f>F37+F42+F47</f>
        <v>2261161</v>
      </c>
      <c r="G50" s="87" t="s">
        <v>73</v>
      </c>
      <c r="H50" s="87"/>
      <c r="I50" s="87"/>
      <c r="J50" s="12"/>
      <c r="K50" s="12"/>
    </row>
    <row r="51" spans="2:11" s="1" customFormat="1" ht="32.25" customHeight="1">
      <c r="B51" s="71" t="s">
        <v>74</v>
      </c>
      <c r="C51" s="71"/>
      <c r="D51" s="71"/>
      <c r="E51" s="14">
        <f>E49-E50</f>
        <v>88522</v>
      </c>
      <c r="F51" s="14">
        <f>F49-F50</f>
        <v>17329</v>
      </c>
      <c r="G51" s="87" t="s">
        <v>75</v>
      </c>
      <c r="H51" s="87"/>
      <c r="I51" s="87"/>
      <c r="J51" s="12"/>
      <c r="K51" s="12"/>
    </row>
    <row r="52" spans="2:11" s="1" customFormat="1" ht="15" customHeight="1">
      <c r="B52" s="76" t="s">
        <v>76</v>
      </c>
      <c r="C52" s="76"/>
      <c r="D52" s="76"/>
      <c r="E52" s="90">
        <v>47610</v>
      </c>
      <c r="F52" s="90">
        <v>36913</v>
      </c>
      <c r="G52" s="87" t="s">
        <v>77</v>
      </c>
      <c r="H52" s="87"/>
      <c r="I52" s="87"/>
      <c r="J52" s="12"/>
      <c r="K52" s="12"/>
    </row>
    <row r="53" spans="2:11" s="1" customFormat="1" ht="28.5" customHeight="1">
      <c r="B53" s="76"/>
      <c r="C53" s="76"/>
      <c r="D53" s="76"/>
      <c r="E53" s="90"/>
      <c r="F53" s="90"/>
      <c r="G53" s="87" t="s">
        <v>78</v>
      </c>
      <c r="H53" s="87"/>
      <c r="I53" s="87"/>
      <c r="J53" s="12"/>
      <c r="K53" s="12"/>
    </row>
    <row r="54" spans="2:11" s="1" customFormat="1" ht="24" customHeight="1">
      <c r="B54" s="76" t="s">
        <v>79</v>
      </c>
      <c r="C54" s="76"/>
      <c r="D54" s="76"/>
      <c r="E54" s="90">
        <v>984</v>
      </c>
      <c r="F54" s="90">
        <v>7297</v>
      </c>
      <c r="G54" s="87" t="s">
        <v>80</v>
      </c>
      <c r="H54" s="87"/>
      <c r="I54" s="87"/>
      <c r="J54" s="12"/>
      <c r="K54" s="12"/>
    </row>
    <row r="55" spans="2:6" s="1" customFormat="1" ht="22.5" customHeight="1">
      <c r="B55" s="76"/>
      <c r="C55" s="76"/>
      <c r="D55" s="76"/>
      <c r="E55" s="90"/>
      <c r="F55" s="90"/>
    </row>
    <row r="56" spans="2:6" s="1" customFormat="1" ht="31.5" customHeight="1">
      <c r="B56" s="92" t="s">
        <v>81</v>
      </c>
      <c r="C56" s="92"/>
      <c r="D56" s="92"/>
      <c r="E56" s="14">
        <v>5496</v>
      </c>
      <c r="F56" s="14">
        <v>13929</v>
      </c>
    </row>
    <row r="57" spans="2:6" s="1" customFormat="1" ht="12.75">
      <c r="B57" s="76" t="s">
        <v>82</v>
      </c>
      <c r="C57" s="76"/>
      <c r="D57" s="76"/>
      <c r="E57" s="93">
        <f>E51+E52+E54-E56</f>
        <v>131620</v>
      </c>
      <c r="F57" s="93">
        <f>F51+F52+F54-F56</f>
        <v>47610</v>
      </c>
    </row>
    <row r="58" spans="2:6" s="1" customFormat="1" ht="12.75">
      <c r="B58" s="76"/>
      <c r="C58" s="76"/>
      <c r="D58" s="76"/>
      <c r="E58" s="93"/>
      <c r="F58" s="93"/>
    </row>
    <row r="59" s="1" customFormat="1" ht="14.25" customHeight="1"/>
    <row r="60" spans="1:11" s="1" customFormat="1" ht="12.75">
      <c r="A60" s="69" t="s">
        <v>83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="1" customFormat="1" ht="7.5" customHeight="1" thickBot="1"/>
    <row r="62" spans="2:11" s="1" customFormat="1" ht="12" customHeight="1">
      <c r="B62" s="33" t="s">
        <v>110</v>
      </c>
      <c r="C62" s="34"/>
      <c r="D62" s="94">
        <v>2006</v>
      </c>
      <c r="E62" s="94"/>
      <c r="F62" s="94"/>
      <c r="G62" s="94"/>
      <c r="H62" s="94">
        <v>2007</v>
      </c>
      <c r="I62" s="94"/>
      <c r="J62" s="94"/>
      <c r="K62" s="94"/>
    </row>
    <row r="63" spans="2:11" s="1" customFormat="1" ht="12.75" customHeight="1" hidden="1">
      <c r="B63" s="80"/>
      <c r="C63" s="81"/>
      <c r="D63" s="46"/>
      <c r="E63" s="47"/>
      <c r="F63" s="47"/>
      <c r="G63" s="48"/>
      <c r="H63" s="46"/>
      <c r="I63" s="47"/>
      <c r="J63" s="47"/>
      <c r="K63" s="48"/>
    </row>
    <row r="64" spans="2:11" s="1" customFormat="1" ht="33.75" customHeight="1" thickBot="1">
      <c r="B64" s="82"/>
      <c r="C64" s="83"/>
      <c r="D64" s="49" t="s">
        <v>84</v>
      </c>
      <c r="E64" s="50" t="s">
        <v>85</v>
      </c>
      <c r="F64" s="50" t="s">
        <v>86</v>
      </c>
      <c r="G64" s="51" t="s">
        <v>87</v>
      </c>
      <c r="H64" s="49" t="s">
        <v>84</v>
      </c>
      <c r="I64" s="50" t="s">
        <v>85</v>
      </c>
      <c r="J64" s="50" t="s">
        <v>86</v>
      </c>
      <c r="K64" s="51" t="s">
        <v>87</v>
      </c>
    </row>
    <row r="65" spans="2:11" s="1" customFormat="1" ht="21.75" customHeight="1">
      <c r="B65" s="52" t="s">
        <v>88</v>
      </c>
      <c r="C65" s="53"/>
      <c r="D65" s="16">
        <v>374065</v>
      </c>
      <c r="E65" s="17"/>
      <c r="F65" s="17"/>
      <c r="G65" s="18">
        <f>D65+E65-F65</f>
        <v>374065</v>
      </c>
      <c r="H65" s="16">
        <f>G65</f>
        <v>374065</v>
      </c>
      <c r="I65" s="17"/>
      <c r="J65" s="17"/>
      <c r="K65" s="18">
        <f>H65+I65-J65</f>
        <v>374065</v>
      </c>
    </row>
    <row r="66" spans="2:11" s="1" customFormat="1" ht="21.75" customHeight="1">
      <c r="B66" s="52" t="s">
        <v>89</v>
      </c>
      <c r="C66" s="53"/>
      <c r="D66" s="19">
        <v>10152</v>
      </c>
      <c r="E66" s="20"/>
      <c r="F66" s="20"/>
      <c r="G66" s="21">
        <f aca="true" t="shared" si="0" ref="G66:G74">D66+E66-F66</f>
        <v>10152</v>
      </c>
      <c r="H66" s="19">
        <f aca="true" t="shared" si="1" ref="H66:H74">G66</f>
        <v>10152</v>
      </c>
      <c r="I66" s="20"/>
      <c r="J66" s="20"/>
      <c r="K66" s="21">
        <f aca="true" t="shared" si="2" ref="K66:K74">H66+I66-J66</f>
        <v>10152</v>
      </c>
    </row>
    <row r="67" spans="2:11" s="1" customFormat="1" ht="21.75" customHeight="1">
      <c r="B67" s="52" t="s">
        <v>90</v>
      </c>
      <c r="C67" s="53"/>
      <c r="D67" s="19">
        <v>0</v>
      </c>
      <c r="E67" s="20"/>
      <c r="F67" s="20"/>
      <c r="G67" s="21">
        <f t="shared" si="0"/>
        <v>0</v>
      </c>
      <c r="H67" s="19">
        <f t="shared" si="1"/>
        <v>0</v>
      </c>
      <c r="I67" s="20"/>
      <c r="J67" s="20"/>
      <c r="K67" s="21">
        <f t="shared" si="2"/>
        <v>0</v>
      </c>
    </row>
    <row r="68" spans="2:11" s="1" customFormat="1" ht="21.75" customHeight="1">
      <c r="B68" s="52" t="s">
        <v>91</v>
      </c>
      <c r="C68" s="53"/>
      <c r="D68" s="19">
        <v>0</v>
      </c>
      <c r="E68" s="20"/>
      <c r="F68" s="20"/>
      <c r="G68" s="21">
        <f t="shared" si="0"/>
        <v>0</v>
      </c>
      <c r="H68" s="19">
        <f t="shared" si="1"/>
        <v>0</v>
      </c>
      <c r="I68" s="20"/>
      <c r="J68" s="20"/>
      <c r="K68" s="21">
        <f t="shared" si="2"/>
        <v>0</v>
      </c>
    </row>
    <row r="69" spans="2:11" s="1" customFormat="1" ht="21.75" customHeight="1">
      <c r="B69" s="52" t="s">
        <v>92</v>
      </c>
      <c r="C69" s="53"/>
      <c r="D69" s="19">
        <v>29337</v>
      </c>
      <c r="E69" s="20"/>
      <c r="F69" s="20"/>
      <c r="G69" s="21">
        <f t="shared" si="0"/>
        <v>29337</v>
      </c>
      <c r="H69" s="19">
        <f t="shared" si="1"/>
        <v>29337</v>
      </c>
      <c r="I69" s="20"/>
      <c r="J69" s="20"/>
      <c r="K69" s="21">
        <f t="shared" si="2"/>
        <v>29337</v>
      </c>
    </row>
    <row r="70" spans="2:11" s="1" customFormat="1" ht="21.75" customHeight="1">
      <c r="B70" s="52" t="s">
        <v>93</v>
      </c>
      <c r="C70" s="53"/>
      <c r="D70" s="19">
        <v>5587</v>
      </c>
      <c r="E70" s="20">
        <v>71000</v>
      </c>
      <c r="F70" s="20"/>
      <c r="G70" s="21">
        <f t="shared" si="0"/>
        <v>76587</v>
      </c>
      <c r="H70" s="19">
        <f t="shared" si="1"/>
        <v>76587</v>
      </c>
      <c r="I70" s="20"/>
      <c r="J70" s="20"/>
      <c r="K70" s="21">
        <f t="shared" si="2"/>
        <v>76587</v>
      </c>
    </row>
    <row r="71" spans="2:11" s="1" customFormat="1" ht="21.75" customHeight="1">
      <c r="B71" s="52" t="s">
        <v>94</v>
      </c>
      <c r="C71" s="53"/>
      <c r="D71" s="19">
        <v>132508</v>
      </c>
      <c r="E71" s="20">
        <v>196576</v>
      </c>
      <c r="F71" s="20"/>
      <c r="G71" s="21">
        <f t="shared" si="0"/>
        <v>329084</v>
      </c>
      <c r="H71" s="19">
        <f t="shared" si="1"/>
        <v>329084</v>
      </c>
      <c r="I71" s="20">
        <v>292596</v>
      </c>
      <c r="J71" s="20"/>
      <c r="K71" s="21">
        <f t="shared" si="2"/>
        <v>621680</v>
      </c>
    </row>
    <row r="72" spans="2:11" s="1" customFormat="1" ht="21.75" customHeight="1">
      <c r="B72" s="52" t="s">
        <v>95</v>
      </c>
      <c r="C72" s="53"/>
      <c r="D72" s="19">
        <v>0</v>
      </c>
      <c r="E72" s="20"/>
      <c r="F72" s="20"/>
      <c r="G72" s="21">
        <f t="shared" si="0"/>
        <v>0</v>
      </c>
      <c r="H72" s="19">
        <f t="shared" si="1"/>
        <v>0</v>
      </c>
      <c r="I72" s="20"/>
      <c r="J72" s="20"/>
      <c r="K72" s="21">
        <f t="shared" si="2"/>
        <v>0</v>
      </c>
    </row>
    <row r="73" spans="2:11" s="1" customFormat="1" ht="21.75" customHeight="1" thickBot="1">
      <c r="B73" s="54" t="s">
        <v>96</v>
      </c>
      <c r="C73" s="55"/>
      <c r="D73" s="36">
        <v>0</v>
      </c>
      <c r="E73" s="37"/>
      <c r="F73" s="37"/>
      <c r="G73" s="38">
        <f t="shared" si="0"/>
        <v>0</v>
      </c>
      <c r="H73" s="36">
        <f t="shared" si="1"/>
        <v>0</v>
      </c>
      <c r="I73" s="37"/>
      <c r="J73" s="37"/>
      <c r="K73" s="38">
        <f t="shared" si="2"/>
        <v>0</v>
      </c>
    </row>
    <row r="74" spans="2:11" s="1" customFormat="1" ht="13.5" thickBot="1">
      <c r="B74" s="56" t="s">
        <v>97</v>
      </c>
      <c r="C74" s="57"/>
      <c r="D74" s="42">
        <f>SUM(D65:D73)</f>
        <v>551649</v>
      </c>
      <c r="E74" s="42">
        <f>SUM(E65:E73)</f>
        <v>267576</v>
      </c>
      <c r="F74" s="42">
        <f>SUM(F65:F73)</f>
        <v>0</v>
      </c>
      <c r="G74" s="43">
        <f t="shared" si="0"/>
        <v>819225</v>
      </c>
      <c r="H74" s="42">
        <f t="shared" si="1"/>
        <v>819225</v>
      </c>
      <c r="I74" s="44">
        <f>SUM(I65:I73)</f>
        <v>292596</v>
      </c>
      <c r="J74" s="44"/>
      <c r="K74" s="45">
        <f t="shared" si="2"/>
        <v>1111821</v>
      </c>
    </row>
    <row r="75" spans="1:11" s="1" customFormat="1" ht="18" customHeight="1" thickBot="1">
      <c r="A75" s="22"/>
      <c r="B75" s="58" t="s">
        <v>98</v>
      </c>
      <c r="C75" s="59"/>
      <c r="D75" s="39"/>
      <c r="E75" s="40"/>
      <c r="F75" s="40"/>
      <c r="G75" s="41"/>
      <c r="H75" s="39"/>
      <c r="I75" s="40"/>
      <c r="J75" s="40"/>
      <c r="K75" s="41"/>
    </row>
    <row r="76" spans="1:11" s="1" customFormat="1" ht="20.25" customHeight="1">
      <c r="A76" s="95"/>
      <c r="B76" s="95"/>
      <c r="C76" s="23"/>
      <c r="D76" s="24"/>
      <c r="E76" s="24"/>
      <c r="F76" s="24"/>
      <c r="G76" s="24"/>
      <c r="H76" s="24"/>
      <c r="I76" s="24"/>
      <c r="J76" s="24"/>
      <c r="K76" s="24"/>
    </row>
    <row r="77" ht="13.5" thickBot="1"/>
    <row r="78" spans="2:11" ht="52.5" customHeight="1">
      <c r="B78" s="96" t="s">
        <v>105</v>
      </c>
      <c r="C78" s="96"/>
      <c r="D78" s="96"/>
      <c r="E78" s="96"/>
      <c r="F78" s="96"/>
      <c r="G78" s="96"/>
      <c r="H78" s="96"/>
      <c r="I78" s="96"/>
      <c r="J78" s="96"/>
      <c r="K78" s="96"/>
    </row>
    <row r="79" spans="2:11" s="29" customFormat="1" ht="53.25" customHeight="1">
      <c r="B79" s="100" t="s">
        <v>106</v>
      </c>
      <c r="C79" s="101"/>
      <c r="D79" s="101"/>
      <c r="E79" s="101"/>
      <c r="F79" s="101"/>
      <c r="G79" s="101"/>
      <c r="H79" s="101"/>
      <c r="I79" s="101"/>
      <c r="J79" s="101"/>
      <c r="K79" s="102"/>
    </row>
    <row r="80" spans="2:11" s="29" customFormat="1" ht="51" customHeight="1">
      <c r="B80" s="103" t="s">
        <v>107</v>
      </c>
      <c r="C80" s="104"/>
      <c r="D80" s="104"/>
      <c r="E80" s="104"/>
      <c r="F80" s="104"/>
      <c r="G80" s="104"/>
      <c r="H80" s="104"/>
      <c r="I80" s="104"/>
      <c r="J80" s="104"/>
      <c r="K80" s="105"/>
    </row>
    <row r="81" spans="2:11" ht="39" customHeight="1">
      <c r="B81" s="97" t="s">
        <v>99</v>
      </c>
      <c r="C81" s="97"/>
      <c r="D81" s="97"/>
      <c r="E81" s="97"/>
      <c r="F81" s="97"/>
      <c r="G81" s="97"/>
      <c r="H81" s="97"/>
      <c r="I81" s="97"/>
      <c r="J81" s="97"/>
      <c r="K81" s="97"/>
    </row>
    <row r="82" spans="2:11" ht="12.75" customHeight="1">
      <c r="B82" s="99" t="s">
        <v>103</v>
      </c>
      <c r="C82" s="99"/>
      <c r="D82" s="99"/>
      <c r="E82" s="99"/>
      <c r="F82" s="99"/>
      <c r="G82" s="99"/>
      <c r="H82" s="99"/>
      <c r="I82" s="99"/>
      <c r="J82" s="99"/>
      <c r="K82" s="99"/>
    </row>
    <row r="83" spans="2:11" ht="12.75"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2:11" ht="12.75"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2:11" ht="12.75"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2:11" ht="12.75"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2:11" ht="12.75"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2:11" ht="2.25" customHeight="1"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2:11" ht="12.75" customHeight="1"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2:11" ht="24.75" customHeight="1">
      <c r="B90" s="98" t="s">
        <v>100</v>
      </c>
      <c r="C90" s="98"/>
      <c r="D90" s="98"/>
      <c r="E90" s="98"/>
      <c r="F90" s="98"/>
      <c r="G90" s="98"/>
      <c r="H90" s="98"/>
      <c r="I90" s="98"/>
      <c r="J90" s="98"/>
      <c r="K90" s="98"/>
    </row>
    <row r="91" spans="2:11" ht="12.75">
      <c r="B91" s="107" t="s">
        <v>108</v>
      </c>
      <c r="C91" s="107"/>
      <c r="D91" s="107"/>
      <c r="E91" s="107"/>
      <c r="F91" s="107"/>
      <c r="G91" s="107"/>
      <c r="H91" s="107"/>
      <c r="I91" s="107"/>
      <c r="J91" s="107"/>
      <c r="K91" s="107"/>
    </row>
    <row r="92" spans="2:11" ht="14.25" customHeight="1">
      <c r="B92" s="107"/>
      <c r="C92" s="107"/>
      <c r="D92" s="107"/>
      <c r="E92" s="107"/>
      <c r="F92" s="107"/>
      <c r="G92" s="107"/>
      <c r="H92" s="107"/>
      <c r="I92" s="107"/>
      <c r="J92" s="107"/>
      <c r="K92" s="107"/>
    </row>
    <row r="93" spans="2:11" ht="12.75" customHeight="1">
      <c r="B93" s="108"/>
      <c r="C93" s="108"/>
      <c r="D93" s="108"/>
      <c r="E93" s="108"/>
      <c r="F93" s="108"/>
      <c r="G93" s="108"/>
      <c r="H93" s="108"/>
      <c r="I93" s="108"/>
      <c r="J93" s="108"/>
      <c r="K93" s="108"/>
    </row>
    <row r="94" spans="2:11" ht="12.75">
      <c r="B94" s="108"/>
      <c r="C94" s="108"/>
      <c r="D94" s="108"/>
      <c r="E94" s="108"/>
      <c r="F94" s="108"/>
      <c r="G94" s="108"/>
      <c r="H94" s="108"/>
      <c r="I94" s="108"/>
      <c r="J94" s="108"/>
      <c r="K94" s="108"/>
    </row>
    <row r="95" spans="2:11" ht="62.25" customHeight="1">
      <c r="B95" s="108"/>
      <c r="C95" s="108"/>
      <c r="D95" s="108"/>
      <c r="E95" s="108"/>
      <c r="F95" s="108"/>
      <c r="G95" s="108"/>
      <c r="H95" s="108"/>
      <c r="I95" s="108"/>
      <c r="J95" s="108"/>
      <c r="K95" s="108"/>
    </row>
    <row r="96" spans="2:11" ht="9.75" customHeight="1"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2:11" ht="12.75">
      <c r="B97" s="3"/>
      <c r="C97" s="3"/>
      <c r="D97" s="3"/>
      <c r="E97" s="3"/>
      <c r="F97" s="27"/>
      <c r="G97" s="3"/>
      <c r="H97" s="109" t="s">
        <v>101</v>
      </c>
      <c r="I97" s="109"/>
      <c r="J97" s="109"/>
      <c r="K97" s="109"/>
    </row>
    <row r="98" spans="2:11" ht="12.75">
      <c r="B98" s="3"/>
      <c r="C98" s="3"/>
      <c r="D98" s="3"/>
      <c r="E98" s="3"/>
      <c r="F98" s="27"/>
      <c r="G98" s="3"/>
      <c r="H98" s="110" t="s">
        <v>102</v>
      </c>
      <c r="I98" s="110"/>
      <c r="J98" s="110"/>
      <c r="K98" s="110"/>
    </row>
    <row r="99" spans="2:11" ht="9" customHeight="1">
      <c r="B99" s="3"/>
      <c r="C99" s="3"/>
      <c r="D99" s="3"/>
      <c r="E99" s="3"/>
      <c r="F99" s="27"/>
      <c r="G99" s="3"/>
      <c r="H99" s="28"/>
      <c r="I99" s="28"/>
      <c r="J99" s="28"/>
      <c r="K99" s="28"/>
    </row>
    <row r="100" spans="2:11" ht="12.75" customHeight="1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</row>
    <row r="101" spans="2:11" ht="20.25" customHeight="1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</row>
    <row r="102" spans="2:11" ht="24" customHeight="1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</row>
    <row r="103" spans="2:11" ht="65.25" customHeight="1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</row>
  </sheetData>
  <mergeCells count="134">
    <mergeCell ref="B100:K103"/>
    <mergeCell ref="B91:K92"/>
    <mergeCell ref="B93:K95"/>
    <mergeCell ref="H97:K97"/>
    <mergeCell ref="H98:K98"/>
    <mergeCell ref="B78:K78"/>
    <mergeCell ref="B81:K81"/>
    <mergeCell ref="B90:K90"/>
    <mergeCell ref="B82:K82"/>
    <mergeCell ref="B79:K79"/>
    <mergeCell ref="B80:K80"/>
    <mergeCell ref="A60:K60"/>
    <mergeCell ref="D62:G62"/>
    <mergeCell ref="H62:K62"/>
    <mergeCell ref="A76:B76"/>
    <mergeCell ref="B66:C66"/>
    <mergeCell ref="B67:C67"/>
    <mergeCell ref="B68:C68"/>
    <mergeCell ref="B69:C69"/>
    <mergeCell ref="B70:C70"/>
    <mergeCell ref="B71:C71"/>
    <mergeCell ref="B56:D56"/>
    <mergeCell ref="B57:D58"/>
    <mergeCell ref="E57:E58"/>
    <mergeCell ref="F57:F58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F33:F35"/>
    <mergeCell ref="G33:I34"/>
    <mergeCell ref="J33:J34"/>
    <mergeCell ref="K33:K34"/>
    <mergeCell ref="G35:I35"/>
    <mergeCell ref="B27:D27"/>
    <mergeCell ref="B28:D28"/>
    <mergeCell ref="G27:I27"/>
    <mergeCell ref="B65:C65"/>
    <mergeCell ref="B62:C64"/>
    <mergeCell ref="G28:I28"/>
    <mergeCell ref="B31:F32"/>
    <mergeCell ref="G31:K32"/>
    <mergeCell ref="B33:D35"/>
    <mergeCell ref="E33:E35"/>
    <mergeCell ref="B25:D25"/>
    <mergeCell ref="G25:I25"/>
    <mergeCell ref="B26:D26"/>
    <mergeCell ref="G26:I26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7:D18"/>
    <mergeCell ref="E17:E18"/>
    <mergeCell ref="F17:F18"/>
    <mergeCell ref="G17:I17"/>
    <mergeCell ref="G18:I18"/>
    <mergeCell ref="B15:D15"/>
    <mergeCell ref="G15:I15"/>
    <mergeCell ref="B16:D16"/>
    <mergeCell ref="G16:I16"/>
    <mergeCell ref="B13:D13"/>
    <mergeCell ref="G13:I13"/>
    <mergeCell ref="B14:D14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6:C6"/>
    <mergeCell ref="D6:G6"/>
    <mergeCell ref="H6:I6"/>
    <mergeCell ref="J6:K6"/>
    <mergeCell ref="B1:K1"/>
    <mergeCell ref="B2:K2"/>
    <mergeCell ref="B3:K3"/>
    <mergeCell ref="B5:K5"/>
    <mergeCell ref="B72:C72"/>
    <mergeCell ref="B73:C73"/>
    <mergeCell ref="B74:C74"/>
    <mergeCell ref="B75:C75"/>
  </mergeCells>
  <printOptions/>
  <pageMargins left="1.320138888888889" right="0.7479166666666667" top="0.5902777777777778" bottom="0.5902777777777778" header="0.5118055555555556" footer="0.5118055555555556"/>
  <pageSetup horizontalDpi="300" verticalDpi="300" orientation="portrait" paperSize="9" scale="78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novka</cp:lastModifiedBy>
  <cp:lastPrinted>2008-06-28T09:39:34Z</cp:lastPrinted>
  <dcterms:created xsi:type="dcterms:W3CDTF">2007-02-12T13:02:25Z</dcterms:created>
  <dcterms:modified xsi:type="dcterms:W3CDTF">2008-06-28T09:42:39Z</dcterms:modified>
  <cp:category/>
  <cp:version/>
  <cp:contentType/>
  <cp:contentStatus/>
  <cp:revision>1</cp:revision>
</cp:coreProperties>
</file>