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15" windowWidth="20895" windowHeight="10170" activeTab="0"/>
  </bookViews>
  <sheets>
    <sheet name="Izvod iz fin.izv.07." sheetId="1" r:id="rId1"/>
  </sheets>
  <definedNames/>
  <calcPr calcId="125725"/>
</workbook>
</file>

<file path=xl/sharedStrings.xml><?xml version="1.0" encoding="utf-8"?>
<sst xmlns="http://schemas.openxmlformats.org/spreadsheetml/2006/main" count="127" uniqueCount="115">
  <si>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</si>
  <si>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ИЗВОД ИЗ ФИНАНСИЈСКИХ ИЗВЕШТАЈА ЗА 2007. ГОДИНУ</t>
  </si>
  <si>
    <t>Политика а.д., Цетињска 1</t>
  </si>
  <si>
    <t>I ОСНОВНИ ПОДАЦИ</t>
  </si>
  <si>
    <t>1. скраћени назив:</t>
  </si>
  <si>
    <t>Политика а.д.</t>
  </si>
  <si>
    <t>3. матични број:</t>
  </si>
  <si>
    <t>07021747</t>
  </si>
  <si>
    <t>2. адреса:</t>
  </si>
  <si>
    <t>Цетињска 1</t>
  </si>
  <si>
    <t>4. ПИБ:</t>
  </si>
  <si>
    <t>II ФИНАНСИЈСКИ ИЗВЕШТАЈИ</t>
  </si>
  <si>
    <t>БИЛАНС СТАЊА (у 000 дин)</t>
  </si>
  <si>
    <t>АКТИВА</t>
  </si>
  <si>
    <t>2006.</t>
  </si>
  <si>
    <t>2007.</t>
  </si>
  <si>
    <t>ПАСИВА</t>
  </si>
  <si>
    <t>A. СТАЛНА ИМОВИНА</t>
  </si>
  <si>
    <t>А. КАПИТАЛ</t>
  </si>
  <si>
    <t>I Неуплаћени уписани капитал</t>
  </si>
  <si>
    <t>I Основни капитал</t>
  </si>
  <si>
    <t>II Гудвил</t>
  </si>
  <si>
    <t>II Неуплаћени уписани капитал</t>
  </si>
  <si>
    <t>III Нематеријална улагања</t>
  </si>
  <si>
    <t>III Резерве</t>
  </si>
  <si>
    <t>IV Некретнине, постројења, опрема и биолошка средства</t>
  </si>
  <si>
    <t>IV Ревалоризационе резерве</t>
  </si>
  <si>
    <t>V Нераспоређени добитак</t>
  </si>
  <si>
    <t>V Дугорочни финансијски пласмани</t>
  </si>
  <si>
    <t>VI Губитак</t>
  </si>
  <si>
    <t>Б. ОБРТНА ИМОВИНА</t>
  </si>
  <si>
    <t>VII Откупљене сопствене акције</t>
  </si>
  <si>
    <t>I Залихе</t>
  </si>
  <si>
    <t>Б. ДУГОРОЧНА РЕЗЕРВИСАЊА И ОБАВЕЗЕ</t>
  </si>
  <si>
    <t>II Стална средства нaмењена продаји и средства пословања које се обуставља</t>
  </si>
  <si>
    <t>III Кратк. потраживања,пласмани и гот.</t>
  </si>
  <si>
    <t>I Дугорочна резервисања</t>
  </si>
  <si>
    <t>IV Одложена пореска средства</t>
  </si>
  <si>
    <t>II Дугорочне обавезе</t>
  </si>
  <si>
    <t>В. ПОСЛОВНА ИМОВИНА</t>
  </si>
  <si>
    <t>III Краткорочне обавезе</t>
  </si>
  <si>
    <t>Г. ГУБИТ. ИЗНАД ВИСИНЕ КАПИТАЛА</t>
  </si>
  <si>
    <t>IV Одложене пореске обавезе</t>
  </si>
  <si>
    <t>Д. УКУПНА АКТИВА</t>
  </si>
  <si>
    <t>В. УКУПНА ПАСИВА</t>
  </si>
  <si>
    <t>5,120.493</t>
  </si>
  <si>
    <t>Ђ. ВАНБИЛАНСНА АКТИВА</t>
  </si>
  <si>
    <t>Г. ВАНБИЛАНСНА ПАСИВА</t>
  </si>
  <si>
    <t>ИЗВЕШТАЈ О ТОКОВИМА ГОТОВИНЕ ( у 000 дин)</t>
  </si>
  <si>
    <t>БИЛАНС УСПЕХА  (у 000 дин)</t>
  </si>
  <si>
    <t>А. ТОКОВИ ГОТОВИНЕ ИЗ
ПОСЛОВНИХ АКТИВНОСТИ</t>
  </si>
  <si>
    <t>А. ПРИХОДИ И РАСХОДИ ИЗ РЕДОВНОГ ПОСЛОВАЊА</t>
  </si>
  <si>
    <t>I Пословни приходи</t>
  </si>
  <si>
    <t>I Приливи гот. из пословних актив.</t>
  </si>
  <si>
    <t>II Пословни расходи</t>
  </si>
  <si>
    <t>II Одливи гот. из пословних актив.</t>
  </si>
  <si>
    <t>III Пословна добитак / губитак</t>
  </si>
  <si>
    <t>III Нето прилив / одлив готовине</t>
  </si>
  <si>
    <t>IV Финансијски приходи</t>
  </si>
  <si>
    <t>Б. ТОКОВИ ГОТОВИНЕ ИЗ АКТИВ. ИНВЕСТИРАЊА</t>
  </si>
  <si>
    <t>V Финансијски расходи</t>
  </si>
  <si>
    <t>VI Остали приходи</t>
  </si>
  <si>
    <t>I Приливи гот. из активности инвест.</t>
  </si>
  <si>
    <t>VII Остали расходи</t>
  </si>
  <si>
    <t>II Одливи гот. из активности инвест.</t>
  </si>
  <si>
    <t>VIII Доб/ губ. из редов. пословања 
пре опорезивања</t>
  </si>
  <si>
    <t>+59.879</t>
  </si>
  <si>
    <t>IX НЕТО добитак / губитак пословања које се обуставља</t>
  </si>
  <si>
    <t>В. ТОКОВИ ГОТОВИНЕ ИЗ 
АКТИВНОСТИ ФИНАНСИРАЊА</t>
  </si>
  <si>
    <t>Б. ДОБИТ/ ГУБИТАК ПРЕ ОПОРЕЗИВАЊА</t>
  </si>
  <si>
    <t>I Приливи гот. из активности финанс.</t>
  </si>
  <si>
    <t>В. ПОРЕЗ НА ДОБИТ</t>
  </si>
  <si>
    <t>II Одливи гот. из активности финанс.</t>
  </si>
  <si>
    <t>Г. Исплаћена лична примања 
послодавцу</t>
  </si>
  <si>
    <t>III Нето прилив  готовине</t>
  </si>
  <si>
    <t>Д. НЕТО ДОБИТАК/ГУБИТАК</t>
  </si>
  <si>
    <t>IV Нето одлив готовине</t>
  </si>
  <si>
    <t>Г. СВЕГА ПРИЛИВИ ГОТОВИНЕ</t>
  </si>
  <si>
    <t>Ђ. НЕТО ДОБИТАК КОЈИ ПРИПАДА МАЊИНСКИМ УЛАГАЧИМА</t>
  </si>
  <si>
    <t>Д. СВЕГА ОДЛИВИ ГОТОВИНЕ</t>
  </si>
  <si>
    <t>Е. НЕТО ДОБИТАК КОЈИ ПРИПАДА 
ВЛАСНИЦИМА МАТИЧНОГ
ПРАВНОГ ЛИЦА</t>
  </si>
  <si>
    <t>Ђ. НЕТО ПРИЛИВ / ОДЛИВ ГОТОВ.</t>
  </si>
  <si>
    <t>Ж. ЗАРАДА ПО АКЦИЈИ</t>
  </si>
  <si>
    <t>Е. НЕТО ОДЛИВ ГОТОВИНЕ</t>
  </si>
  <si>
    <t>Ж. ГОТОВИНА НА ПОЧЕТКУ ОБРАЧУНСКОГ ПЕРИОДА</t>
  </si>
  <si>
    <t>1. Основна зарада по акцији</t>
  </si>
  <si>
    <t>2. Умањена (разводњена) 
зарада по акцији</t>
  </si>
  <si>
    <t>З. ПОЗИТ. / НЕГАТ. КУРСНЕ РАЗЛИКЕ ПО ОСНОВУ ПРЕРАЧУНА ГОТОВИНЕ</t>
  </si>
  <si>
    <t>И. ГОТОВИНА НА КРАЈУ ОБРАЧУНСКОГ ПЕРИОДА</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</si>
  <si>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</si>
  <si>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</si>
  <si>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</si>
  <si>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</si>
  <si>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</si>
  <si>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Основни капитал</t>
  </si>
  <si>
    <t>3..483.388</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</si>
  <si>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</si>
  <si>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</si>
  <si>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</si>
  <si>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</si>
  <si>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</si>
  <si>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</si>
  <si>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</si>
  <si>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</si>
  <si>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</si>
  <si>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Губитак изнад висине капитала</t>
  </si>
  <si>
    <r>
      <t>III ЗАКЉУЧНО МИШЉЕЊЕ РЕВИЗОРА ФОКУС ТЕАМ РЕВИЗИЈА О ФИНАНСИЈСКИМ ИЗВЕШТАЈИМА</t>
    </r>
    <r>
      <rPr>
        <b/>
        <u val="single"/>
        <sz val="9"/>
        <rFont val="Arial"/>
        <family val="2"/>
      </rPr>
      <t>:</t>
    </r>
    <r>
      <rPr>
        <b/>
        <sz val="9"/>
        <rFont val="Arial"/>
        <family val="2"/>
      </rPr>
      <t xml:space="preserve">
</t>
    </r>
    <r>
      <rPr>
        <sz val="9"/>
        <rFont val="Arial"/>
        <family val="2"/>
      </rPr>
      <t>Као што је изнето у Напомени 17, краткорочни финансијски пласмани на дан 31. децембра 2007. године</t>
    </r>
    <r>
      <rPr>
        <b/>
        <sz val="9"/>
        <rFont val="Arial"/>
        <family val="2"/>
      </rPr>
      <t xml:space="preserve"> </t>
    </r>
    <r>
      <rPr>
        <sz val="9"/>
        <rFont val="Arial"/>
        <family val="2"/>
      </rPr>
      <t xml:space="preserve">  у износу од 88.566 хиљада динара  се односе на потраживања "Политике" АД од зависног друштва "РТВ Политика" доо, Београд за преузету обавезу коју је   "РТВ Политика" доо, Београд имало према Коамерцијалној банци ад, Београд по основу примљеног краткорочног кредита у 2002. и 2003. години. "Политика" а.д. Београд је преузела обавезу према Комерцијалној банци ад Београд на основу два уговора о преузимању дуга закљученим у 2006. и 2007. години. РТВ "Политика" доо Београд се овим уговорима обавезала да ће горе наведени износ накнадити када се зато стекну услови. </t>
    </r>
  </si>
  <si>
    <t>Имајући у виду тешко финансијско стање у коме се налази "РТВ Политика" доо, Београд постоји значајна  неизвестност у погледу могућности измирења обавезе "РТВ Политике" према "Политици" а.д., због чеа  је било основа да се извршии iндиректан отпис (преко исправке вредности) наведеног потраживања у износу од 88.566 хиљада динара на терет расхода по основу обезвређења имовине у билансу успеха Друшптва. Руководство Друштва је проценило да нааведено потраживање не треба још увек индиректно отписати због постојања могућности да се након трансформације "РТВ Политике" реши питање наплате наведеног потраживања.</t>
  </si>
  <si>
    <t xml:space="preserve">По нашем мишљењу, изузев за евентуални ефекат наведен у претходном пасусу, приложени финансијски извештаји
 објективно и истинито, по свим битним  питањима ,приказују финансијско стање Акционарског друштва за новинско издавачку делатност "Политика", Београд, на дан 31.12.2007. године, резултате његовог пословања и новчане токове за годину завршену на тај дан, у складу са рачуноводственим политикама приказаним у Напомени 3. и Закона о рачуноводству и ревизији Републике Србије. 
</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</si>
  <si>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</si>
  <si>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Значајних промена правног и финансијског положаја на тржишту није било.</t>
  </si>
  <si>
    <t>V МЕСТО И ВРЕМЕ ГДЕ СЕ МОЖЕ ИЗВРШИТИ УВИД У ФИНАНСИЈСКЕ ИЗВЕШТАЈЕ И ИЗВЕШТАЈ 
РЕВИЗОРА</t>
  </si>
  <si>
    <t>Увид у финансијске извештаје и извештаје ревизора може да се изврши у Центру за односе са акционарима у улици Македонска 31/III, сваког радног дана у времену од 10.00 до 14.00 часова.</t>
  </si>
  <si>
    <t>Генерални директор "Политике" а.д.</t>
  </si>
  <si>
    <t>др Зоран Вацић</t>
  </si>
</sst>
</file>

<file path=xl/styles.xml><?xml version="1.0" encoding="utf-8"?>
<styleSheet xmlns="http://schemas.openxmlformats.org/spreadsheetml/2006/main">
  <fonts count="13">
    <font>
      <sz val="10"/>
      <name val="Arial"/>
      <family val="2"/>
    </font>
    <font>
      <sz val="8"/>
      <name val="Arial"/>
      <family val="2"/>
    </font>
    <font>
      <b/>
      <sz val="10"/>
      <name val="Arial"/>
      <family val="2"/>
    </font>
    <font>
      <b/>
      <sz val="8"/>
      <name val="Arial"/>
      <family val="2"/>
    </font>
    <font>
      <b/>
      <u val="single"/>
      <sz val="10"/>
      <name val="Arial"/>
      <family val="2"/>
    </font>
    <font>
      <b/>
      <sz val="9"/>
      <name val="Arial"/>
      <family val="2"/>
    </font>
    <font>
      <sz val="8"/>
      <color indexed="10"/>
      <name val="Arial"/>
      <family val="2"/>
    </font>
    <font>
      <sz val="7"/>
      <name val="Arial"/>
      <family val="2"/>
    </font>
    <font>
      <b/>
      <u val="single"/>
      <sz val="9"/>
      <name val="Arial"/>
      <family val="2"/>
    </font>
    <font>
      <sz val="9"/>
      <name val="Arial"/>
      <family val="2"/>
    </font>
    <font>
      <b/>
      <u val="single"/>
      <sz val="8"/>
      <name val="Arial"/>
      <family val="2"/>
    </font>
    <font>
      <sz val="9"/>
      <color indexed="48"/>
      <name val="Arial"/>
      <family val="2"/>
    </font>
    <font>
      <sz val="8"/>
      <color indexed="48"/>
      <name val="Arial"/>
      <family val="2"/>
    </font>
  </fonts>
  <fills count="2">
    <fill>
      <patternFill/>
    </fill>
    <fill>
      <patternFill patternType="gray125"/>
    </fill>
  </fills>
  <borders count="15">
    <border>
      <left/>
      <right/>
      <top/>
      <bottom/>
      <diagonal/>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3">
    <xf numFmtId="0" fontId="0" fillId="0" borderId="0" xfId="0"/>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1" fillId="0" borderId="0" xfId="0" applyFont="1"/>
    <xf numFmtId="0" fontId="3" fillId="0" borderId="0" xfId="0" applyFont="1"/>
    <xf numFmtId="0" fontId="2"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
    </xf>
    <xf numFmtId="49" fontId="1" fillId="0" borderId="2" xfId="0" applyNumberFormat="1"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left"/>
    </xf>
    <xf numFmtId="0" fontId="1" fillId="0" borderId="6"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4" fillId="0" borderId="0" xfId="0" applyFont="1" applyBorder="1" applyAlignment="1">
      <alignment horizontal="left"/>
    </xf>
    <xf numFmtId="0" fontId="2" fillId="0" borderId="0" xfId="0" applyFont="1" applyBorder="1" applyAlignment="1">
      <alignment horizontal="left"/>
    </xf>
    <xf numFmtId="0" fontId="5" fillId="0" borderId="0" xfId="0" applyFont="1" applyBorder="1" applyAlignment="1">
      <alignment horizontal="center" vertical="center"/>
    </xf>
    <xf numFmtId="0" fontId="3" fillId="0" borderId="2" xfId="0" applyFont="1" applyBorder="1" applyAlignment="1">
      <alignment horizontal="center" vertical="center"/>
    </xf>
    <xf numFmtId="0" fontId="1" fillId="0" borderId="2" xfId="0" applyFont="1" applyFill="1" applyBorder="1" applyAlignment="1">
      <alignment horizontal="center" vertical="center"/>
    </xf>
    <xf numFmtId="0" fontId="3" fillId="0" borderId="2" xfId="0" applyFont="1" applyBorder="1" applyAlignment="1">
      <alignment vertical="center"/>
    </xf>
    <xf numFmtId="3" fontId="1" fillId="0" borderId="2" xfId="0" applyNumberFormat="1" applyFont="1" applyBorder="1" applyAlignment="1">
      <alignment horizontal="right" vertical="center"/>
    </xf>
    <xf numFmtId="0" fontId="1" fillId="0" borderId="2"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wrapText="1"/>
    </xf>
    <xf numFmtId="3" fontId="1" fillId="0" borderId="2" xfId="0" applyNumberFormat="1" applyFont="1" applyBorder="1" applyAlignment="1">
      <alignment horizontal="right" vertical="center"/>
    </xf>
    <xf numFmtId="0" fontId="3" fillId="0" borderId="2" xfId="0" applyFont="1" applyBorder="1" applyAlignment="1">
      <alignment vertical="center" wrapText="1"/>
    </xf>
    <xf numFmtId="0" fontId="0" fillId="0" borderId="2" xfId="0" applyBorder="1"/>
    <xf numFmtId="0" fontId="1" fillId="0" borderId="2" xfId="0" applyFont="1" applyBorder="1" applyAlignment="1">
      <alignment horizontal="lef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xf>
    <xf numFmtId="0" fontId="0" fillId="0" borderId="2" xfId="0" applyBorder="1" applyAlignment="1">
      <alignment horizontal="left"/>
    </xf>
    <xf numFmtId="3" fontId="1" fillId="0" borderId="2" xfId="0" applyNumberFormat="1" applyFont="1" applyBorder="1"/>
    <xf numFmtId="0" fontId="5" fillId="0" borderId="0" xfId="0" applyFont="1" applyBorder="1" applyAlignment="1">
      <alignment horizontal="center" wrapText="1"/>
    </xf>
    <xf numFmtId="0" fontId="5" fillId="0" borderId="0" xfId="0" applyFont="1" applyBorder="1" applyAlignment="1">
      <alignment horizontal="center"/>
    </xf>
    <xf numFmtId="0" fontId="5" fillId="0" borderId="1"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3" fontId="1" fillId="0" borderId="2" xfId="0" applyNumberFormat="1" applyFont="1" applyBorder="1" applyAlignment="1">
      <alignment vertical="center"/>
    </xf>
    <xf numFmtId="3" fontId="6" fillId="0" borderId="2" xfId="0" applyNumberFormat="1" applyFont="1" applyBorder="1" applyAlignment="1">
      <alignment vertical="center"/>
    </xf>
    <xf numFmtId="0" fontId="1" fillId="0" borderId="2" xfId="0" applyFont="1" applyFill="1" applyBorder="1" applyAlignment="1">
      <alignment vertical="center"/>
    </xf>
    <xf numFmtId="3" fontId="6" fillId="0" borderId="2" xfId="0" applyNumberFormat="1" applyFont="1" applyBorder="1" applyAlignment="1">
      <alignment horizontal="right" vertical="center"/>
    </xf>
    <xf numFmtId="49" fontId="6" fillId="0" borderId="2" xfId="0" applyNumberFormat="1" applyFont="1" applyBorder="1" applyAlignment="1">
      <alignment horizontal="righ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3" fontId="1" fillId="0" borderId="2" xfId="0" applyNumberFormat="1" applyFont="1" applyBorder="1" applyAlignment="1">
      <alignment vertical="center"/>
    </xf>
    <xf numFmtId="0" fontId="1" fillId="0" borderId="2" xfId="0" applyFont="1" applyBorder="1" applyAlignment="1">
      <alignment vertical="center"/>
    </xf>
    <xf numFmtId="0" fontId="3" fillId="0" borderId="2" xfId="0" applyFont="1" applyBorder="1" applyAlignment="1">
      <alignment horizontal="lef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3" fontId="1" fillId="0" borderId="5" xfId="0" applyNumberFormat="1" applyFont="1" applyBorder="1" applyAlignment="1">
      <alignment horizontal="right" vertical="center"/>
    </xf>
    <xf numFmtId="0" fontId="3" fillId="0" borderId="2" xfId="0" applyFont="1" applyBorder="1" applyAlignment="1">
      <alignment vertical="center"/>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1"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0" xfId="0" applyBorder="1"/>
    <xf numFmtId="0" fontId="0" fillId="0" borderId="9" xfId="0" applyBorder="1" applyAlignment="1">
      <alignment horizontal="center" vertical="top"/>
    </xf>
    <xf numFmtId="0" fontId="0" fillId="0" borderId="10" xfId="0" applyBorder="1"/>
    <xf numFmtId="0" fontId="7" fillId="0" borderId="2" xfId="0" applyFont="1" applyBorder="1" applyAlignment="1">
      <alignment horizontal="center" vertical="top" wrapText="1"/>
    </xf>
    <xf numFmtId="0" fontId="7" fillId="0" borderId="0" xfId="0" applyFont="1" applyBorder="1" applyAlignment="1">
      <alignment vertical="top" wrapText="1"/>
    </xf>
    <xf numFmtId="0" fontId="0" fillId="0" borderId="11" xfId="0" applyBorder="1" applyAlignment="1">
      <alignment horizontal="center" vertical="top"/>
    </xf>
    <xf numFmtId="0" fontId="7" fillId="0" borderId="12" xfId="0" applyFont="1" applyBorder="1" applyAlignment="1">
      <alignment horizontal="center" vertical="top" wrapText="1"/>
    </xf>
    <xf numFmtId="0" fontId="7" fillId="0" borderId="5" xfId="0" applyFont="1" applyBorder="1" applyAlignment="1">
      <alignment horizontal="center" vertical="top" wrapText="1"/>
    </xf>
    <xf numFmtId="0" fontId="7" fillId="0" borderId="2" xfId="0" applyFont="1" applyBorder="1" applyAlignment="1">
      <alignment horizontal="center" vertical="top" wrapText="1"/>
    </xf>
    <xf numFmtId="0" fontId="0" fillId="0" borderId="2" xfId="0" applyBorder="1"/>
    <xf numFmtId="0" fontId="0" fillId="0" borderId="13" xfId="0" applyBorder="1" applyAlignment="1">
      <alignment horizontal="center" vertical="top"/>
    </xf>
    <xf numFmtId="0" fontId="0" fillId="0" borderId="14" xfId="0" applyBorder="1" applyAlignment="1">
      <alignment horizontal="center" vertical="top"/>
    </xf>
    <xf numFmtId="0" fontId="7" fillId="0" borderId="8" xfId="0" applyFont="1" applyBorder="1" applyAlignment="1">
      <alignment horizontal="left" vertical="center" wrapText="1"/>
    </xf>
    <xf numFmtId="3" fontId="1" fillId="0" borderId="8" xfId="0" applyNumberFormat="1" applyFont="1" applyBorder="1" applyAlignment="1">
      <alignment horizontal="right" vertical="center" wrapText="1"/>
    </xf>
    <xf numFmtId="0" fontId="7" fillId="0" borderId="2" xfId="0" applyFont="1" applyBorder="1" applyAlignment="1">
      <alignment horizontal="left" vertical="center" wrapText="1"/>
    </xf>
    <xf numFmtId="3" fontId="1" fillId="0" borderId="2" xfId="0" applyNumberFormat="1" applyFont="1" applyBorder="1" applyAlignment="1">
      <alignment horizontal="right" vertical="center" wrapText="1"/>
    </xf>
    <xf numFmtId="3" fontId="1" fillId="0" borderId="2" xfId="0" applyNumberFormat="1" applyFont="1" applyBorder="1" applyAlignment="1">
      <alignment horizontal="right" vertical="center"/>
    </xf>
    <xf numFmtId="0" fontId="7" fillId="0" borderId="0" xfId="0" applyFont="1" applyBorder="1" applyAlignment="1">
      <alignment horizontal="left" vertical="top" wrapText="1"/>
    </xf>
    <xf numFmtId="0" fontId="7" fillId="0" borderId="0" xfId="0" applyFont="1" applyBorder="1" applyAlignment="1">
      <alignment vertical="top"/>
    </xf>
    <xf numFmtId="0" fontId="4" fillId="0" borderId="0" xfId="0" applyFont="1" applyBorder="1" applyAlignment="1">
      <alignment horizontal="left" wrapText="1"/>
    </xf>
    <xf numFmtId="0" fontId="9" fillId="0" borderId="0" xfId="0" applyFont="1" applyBorder="1" applyAlignment="1">
      <alignment horizontal="left"/>
    </xf>
    <xf numFmtId="0" fontId="0" fillId="0" borderId="0" xfId="0" applyAlignment="1">
      <alignment horizontal="center"/>
    </xf>
    <xf numFmtId="0" fontId="0" fillId="0" borderId="0" xfId="0" applyAlignment="1">
      <alignment/>
    </xf>
    <xf numFmtId="0" fontId="9" fillId="0" borderId="0" xfId="0" applyFont="1" applyBorder="1" applyAlignment="1">
      <alignment horizontal="left" vertical="center" wrapText="1"/>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2" fillId="0" borderId="0" xfId="0" applyFont="1" applyBorder="1" applyAlignment="1">
      <alignment horizontal="justify" vertical="center" wrapText="1"/>
    </xf>
    <xf numFmtId="0" fontId="10" fillId="0" borderId="0" xfId="0" applyFont="1" applyBorder="1" applyAlignment="1">
      <alignment horizontal="justify" vertical="center"/>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1" fillId="0" borderId="0" xfId="0" applyFont="1" applyAlignment="1">
      <alignment horizontal="justify" vertical="center"/>
    </xf>
    <xf numFmtId="0" fontId="2" fillId="0" borderId="0" xfId="0" applyFont="1" applyBorder="1" applyAlignment="1">
      <alignment horizontal="left" wrapText="1"/>
    </xf>
    <xf numFmtId="0" fontId="2" fillId="0" borderId="0" xfId="0" applyFont="1" applyBorder="1" applyAlignment="1">
      <alignment horizontal="left"/>
    </xf>
    <xf numFmtId="0" fontId="9" fillId="0" borderId="0" xfId="0" applyFont="1" applyBorder="1" applyAlignment="1">
      <alignment vertical="center" wrapText="1"/>
    </xf>
    <xf numFmtId="0" fontId="11" fillId="0" borderId="0" xfId="0" applyFont="1" applyBorder="1" applyAlignment="1">
      <alignment vertical="center"/>
    </xf>
    <xf numFmtId="0" fontId="12" fillId="0" borderId="0" xfId="0" applyFont="1" applyBorder="1" applyAlignment="1">
      <alignment horizontal="justify" vertical="center" wrapText="1"/>
    </xf>
    <xf numFmtId="0" fontId="12" fillId="0" borderId="0" xfId="0" applyFont="1" applyBorder="1" applyAlignment="1">
      <alignment horizontal="justify" vertical="center"/>
    </xf>
    <xf numFmtId="0" fontId="1" fillId="0" borderId="0" xfId="0" applyFont="1" applyAlignment="1">
      <alignment horizontal="right" vertic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 fillId="0" borderId="0" xfId="0" applyFont="1" applyAlignment="1">
      <alignment horizontal="center"/>
    </xf>
    <xf numFmtId="0" fontId="12" fillId="0" borderId="0" xfId="0" applyFont="1" applyAlignment="1">
      <alignment horizontal="justify"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W107"/>
  <sheetViews>
    <sheetView tabSelected="1" zoomScaleSheetLayoutView="85" workbookViewId="0" topLeftCell="A1"/>
  </sheetViews>
  <sheetFormatPr defaultColWidth="9.140625" defaultRowHeight="12.75"/>
  <cols>
    <col min="1" max="1" width="4.28125" style="0" customWidth="1"/>
    <col min="2" max="2" width="9.8515625" style="0" customWidth="1"/>
    <col min="3" max="3" width="8.28125" style="0" customWidth="1"/>
    <col min="4" max="4" width="11.00390625" style="0" customWidth="1"/>
    <col min="5" max="5" width="9.57421875" style="0" customWidth="1"/>
    <col min="6" max="6" width="8.7109375" style="0" customWidth="1"/>
    <col min="7" max="7" width="9.28125" style="0" customWidth="1"/>
    <col min="8" max="8" width="8.421875" style="0" customWidth="1"/>
    <col min="9" max="9" width="8.57421875" style="0" customWidth="1"/>
    <col min="10" max="10" width="9.00390625" style="0" customWidth="1"/>
    <col min="11" max="11" width="23.140625" style="0" customWidth="1"/>
    <col min="12" max="12" width="7.7109375" style="0" customWidth="1"/>
    <col min="13" max="13" width="7.57421875" style="0" customWidth="1"/>
  </cols>
  <sheetData>
    <row r="1" spans="2:11" ht="41.25" customHeight="1">
      <c r="B1" s="1" t="s">
        <v>0</v>
      </c>
      <c r="C1" s="1"/>
      <c r="D1" s="1"/>
      <c r="E1" s="1"/>
      <c r="F1" s="1"/>
      <c r="G1" s="1"/>
      <c r="H1" s="1"/>
      <c r="I1" s="1"/>
      <c r="J1" s="1"/>
      <c r="K1" s="1"/>
    </row>
    <row r="2" spans="2:11" ht="12.75">
      <c r="B2" s="2" t="s">
        <v>1</v>
      </c>
      <c r="C2" s="2"/>
      <c r="D2" s="2"/>
      <c r="E2" s="2"/>
      <c r="F2" s="2"/>
      <c r="G2" s="2"/>
      <c r="H2" s="2"/>
      <c r="I2" s="2"/>
      <c r="J2" s="2"/>
      <c r="K2" s="2"/>
    </row>
    <row r="3" spans="2:11" ht="12.75">
      <c r="B3" s="3" t="s">
        <v>2</v>
      </c>
      <c r="C3" s="4"/>
      <c r="D3" s="4"/>
      <c r="E3" s="4"/>
      <c r="F3" s="4"/>
      <c r="G3" s="4"/>
      <c r="H3" s="4"/>
      <c r="I3" s="4"/>
      <c r="J3" s="4"/>
      <c r="K3" s="4"/>
    </row>
    <row r="4" spans="2:11" ht="12.75">
      <c r="B4" s="5"/>
      <c r="C4" s="5"/>
      <c r="D4" s="5"/>
      <c r="E4" s="5"/>
      <c r="F4" s="5"/>
      <c r="G4" s="5"/>
      <c r="H4" s="5"/>
      <c r="I4" s="5"/>
      <c r="J4" s="6"/>
      <c r="K4" s="6"/>
    </row>
    <row r="5" spans="2:11" ht="12.75">
      <c r="B5" s="7" t="s">
        <v>3</v>
      </c>
      <c r="C5" s="7"/>
      <c r="D5" s="7"/>
      <c r="E5" s="7"/>
      <c r="F5" s="7"/>
      <c r="G5" s="7"/>
      <c r="H5" s="7"/>
      <c r="I5" s="7"/>
      <c r="J5" s="7"/>
      <c r="K5" s="7"/>
    </row>
    <row r="6" spans="2:11" ht="12.75">
      <c r="B6" s="8" t="s">
        <v>4</v>
      </c>
      <c r="C6" s="8"/>
      <c r="D6" s="9" t="s">
        <v>5</v>
      </c>
      <c r="E6" s="9"/>
      <c r="F6" s="9"/>
      <c r="G6" s="9"/>
      <c r="H6" s="8" t="s">
        <v>6</v>
      </c>
      <c r="I6" s="8"/>
      <c r="J6" s="10" t="s">
        <v>7</v>
      </c>
      <c r="K6" s="10"/>
    </row>
    <row r="7" spans="2:11" ht="12.75">
      <c r="B7" s="8" t="s">
        <v>8</v>
      </c>
      <c r="C7" s="8"/>
      <c r="D7" s="11" t="s">
        <v>9</v>
      </c>
      <c r="E7" s="12"/>
      <c r="F7" s="12"/>
      <c r="G7" s="13"/>
      <c r="H7" s="8" t="s">
        <v>10</v>
      </c>
      <c r="I7" s="8"/>
      <c r="J7" s="11">
        <v>100002524</v>
      </c>
      <c r="K7" s="13"/>
    </row>
    <row r="8" spans="2:11" ht="7.5" customHeight="1">
      <c r="B8" s="14"/>
      <c r="C8" s="14"/>
      <c r="D8" s="15"/>
      <c r="E8" s="15"/>
      <c r="F8" s="16"/>
      <c r="G8" s="16"/>
      <c r="H8" s="17"/>
      <c r="I8" s="17"/>
      <c r="J8" s="16"/>
      <c r="K8" s="16"/>
    </row>
    <row r="9" spans="2:11" ht="12.75">
      <c r="B9" s="18" t="s">
        <v>11</v>
      </c>
      <c r="C9" s="18"/>
      <c r="D9" s="18"/>
      <c r="E9" s="18"/>
      <c r="F9" s="18"/>
      <c r="G9" s="18"/>
      <c r="H9" s="18"/>
      <c r="I9" s="18"/>
      <c r="J9" s="18"/>
      <c r="K9" s="18"/>
    </row>
    <row r="10" spans="2:11" ht="4.5" customHeight="1">
      <c r="B10" s="19"/>
      <c r="C10" s="19"/>
      <c r="D10" s="19"/>
      <c r="E10" s="19"/>
      <c r="F10" s="19"/>
      <c r="G10" s="19"/>
      <c r="H10" s="19"/>
      <c r="I10" s="19"/>
      <c r="J10" s="19"/>
      <c r="K10" s="19"/>
    </row>
    <row r="11" spans="2:11" ht="12.75">
      <c r="B11" s="20" t="s">
        <v>12</v>
      </c>
      <c r="C11" s="20"/>
      <c r="D11" s="20"/>
      <c r="E11" s="20"/>
      <c r="F11" s="20"/>
      <c r="G11" s="20"/>
      <c r="H11" s="20"/>
      <c r="I11" s="20"/>
      <c r="J11" s="20"/>
      <c r="K11" s="20"/>
    </row>
    <row r="12" spans="2:11" ht="12.75">
      <c r="B12" s="21" t="s">
        <v>13</v>
      </c>
      <c r="C12" s="21"/>
      <c r="D12" s="21"/>
      <c r="E12" s="22" t="s">
        <v>14</v>
      </c>
      <c r="F12" s="22" t="s">
        <v>15</v>
      </c>
      <c r="G12" s="21" t="s">
        <v>16</v>
      </c>
      <c r="H12" s="21"/>
      <c r="I12" s="21"/>
      <c r="J12" s="22" t="s">
        <v>14</v>
      </c>
      <c r="K12" s="22" t="s">
        <v>15</v>
      </c>
    </row>
    <row r="13" spans="2:11" ht="12.75">
      <c r="B13" s="23" t="s">
        <v>17</v>
      </c>
      <c r="C13" s="23"/>
      <c r="D13" s="23"/>
      <c r="E13" s="24">
        <f>SUM(E14:E19)</f>
        <v>4861917</v>
      </c>
      <c r="F13" s="24">
        <v>4722307</v>
      </c>
      <c r="G13" s="23" t="s">
        <v>18</v>
      </c>
      <c r="H13" s="23"/>
      <c r="I13" s="23"/>
      <c r="J13" s="24">
        <f>J14+J15+J16+J17+J18-J19-J20</f>
        <v>3759696</v>
      </c>
      <c r="K13" s="24">
        <v>3894766</v>
      </c>
    </row>
    <row r="14" spans="2:11" ht="12.75">
      <c r="B14" s="25" t="s">
        <v>19</v>
      </c>
      <c r="C14" s="23"/>
      <c r="D14" s="23"/>
      <c r="E14" s="24"/>
      <c r="F14" s="24"/>
      <c r="G14" s="26" t="s">
        <v>20</v>
      </c>
      <c r="H14" s="27"/>
      <c r="I14" s="28"/>
      <c r="J14" s="24">
        <v>3504691</v>
      </c>
      <c r="K14" s="24">
        <v>3504897</v>
      </c>
    </row>
    <row r="15" spans="2:11" ht="12.75">
      <c r="B15" s="29" t="s">
        <v>21</v>
      </c>
      <c r="C15" s="29"/>
      <c r="D15" s="29"/>
      <c r="E15" s="24"/>
      <c r="F15" s="24"/>
      <c r="G15" s="25" t="s">
        <v>22</v>
      </c>
      <c r="H15" s="25"/>
      <c r="I15" s="25"/>
      <c r="J15" s="24"/>
      <c r="K15" s="24"/>
    </row>
    <row r="16" spans="2:11" ht="12.75">
      <c r="B16" s="25" t="s">
        <v>23</v>
      </c>
      <c r="C16" s="25"/>
      <c r="D16" s="25"/>
      <c r="E16" s="24">
        <v>2294</v>
      </c>
      <c r="F16" s="24">
        <v>1151</v>
      </c>
      <c r="G16" s="25" t="s">
        <v>24</v>
      </c>
      <c r="H16" s="25"/>
      <c r="I16" s="25"/>
      <c r="J16" s="24"/>
      <c r="K16" s="24"/>
    </row>
    <row r="17" spans="2:11" ht="12.75">
      <c r="B17" s="30" t="s">
        <v>25</v>
      </c>
      <c r="C17" s="25"/>
      <c r="D17" s="25"/>
      <c r="E17" s="31">
        <v>2957526</v>
      </c>
      <c r="F17" s="31">
        <v>2975803</v>
      </c>
      <c r="G17" s="25" t="s">
        <v>26</v>
      </c>
      <c r="H17" s="25"/>
      <c r="I17" s="25"/>
      <c r="J17" s="24">
        <v>254635</v>
      </c>
      <c r="K17" s="24">
        <v>389197</v>
      </c>
    </row>
    <row r="18" spans="2:11" ht="12.75">
      <c r="B18" s="25"/>
      <c r="C18" s="25"/>
      <c r="D18" s="25"/>
      <c r="E18" s="31"/>
      <c r="F18" s="31"/>
      <c r="G18" s="25" t="s">
        <v>27</v>
      </c>
      <c r="H18" s="25"/>
      <c r="I18" s="25"/>
      <c r="J18" s="24">
        <v>25551</v>
      </c>
      <c r="K18" s="24">
        <v>25853</v>
      </c>
    </row>
    <row r="19" spans="2:11" ht="12.75">
      <c r="B19" s="25" t="s">
        <v>28</v>
      </c>
      <c r="C19" s="25"/>
      <c r="D19" s="25"/>
      <c r="E19" s="24">
        <v>1902097</v>
      </c>
      <c r="F19" s="24">
        <v>1745353</v>
      </c>
      <c r="G19" s="25" t="s">
        <v>29</v>
      </c>
      <c r="H19" s="25"/>
      <c r="I19" s="25"/>
      <c r="J19" s="24">
        <v>25181</v>
      </c>
      <c r="K19" s="24">
        <v>25181</v>
      </c>
    </row>
    <row r="20" spans="2:11" ht="12.75">
      <c r="B20" s="23" t="s">
        <v>30</v>
      </c>
      <c r="C20" s="23"/>
      <c r="D20" s="23"/>
      <c r="E20" s="24">
        <f>SUM(E21:E24)</f>
        <v>554396</v>
      </c>
      <c r="F20" s="24">
        <v>398186</v>
      </c>
      <c r="G20" s="25" t="s">
        <v>31</v>
      </c>
      <c r="H20" s="25"/>
      <c r="I20" s="25"/>
      <c r="J20" s="24"/>
      <c r="K20" s="24"/>
    </row>
    <row r="21" spans="2:11" ht="12.75" customHeight="1">
      <c r="B21" s="25" t="s">
        <v>32</v>
      </c>
      <c r="C21" s="25"/>
      <c r="D21" s="25"/>
      <c r="E21" s="24">
        <v>77875</v>
      </c>
      <c r="F21" s="24">
        <v>118717</v>
      </c>
      <c r="G21" s="32" t="s">
        <v>33</v>
      </c>
      <c r="H21" s="33"/>
      <c r="I21" s="33"/>
      <c r="J21" s="31">
        <f>SUM(J23:J26)</f>
        <v>1656617</v>
      </c>
      <c r="K21" s="31">
        <v>1225727</v>
      </c>
    </row>
    <row r="22" spans="2:11" ht="31.5" customHeight="1">
      <c r="B22" s="34" t="s">
        <v>34</v>
      </c>
      <c r="C22" s="29"/>
      <c r="D22" s="29"/>
      <c r="E22" s="24"/>
      <c r="F22" s="24"/>
      <c r="G22" s="33"/>
      <c r="H22" s="33"/>
      <c r="I22" s="33"/>
      <c r="J22" s="31"/>
      <c r="K22" s="31"/>
    </row>
    <row r="23" spans="2:11" ht="22.5" customHeight="1">
      <c r="B23" s="35" t="s">
        <v>35</v>
      </c>
      <c r="C23" s="36"/>
      <c r="D23" s="37"/>
      <c r="E23" s="24">
        <v>476521</v>
      </c>
      <c r="F23" s="24">
        <v>279469</v>
      </c>
      <c r="G23" s="25" t="s">
        <v>36</v>
      </c>
      <c r="H23" s="25"/>
      <c r="I23" s="25"/>
      <c r="J23" s="24">
        <v>806034</v>
      </c>
      <c r="K23" s="24">
        <v>340661</v>
      </c>
    </row>
    <row r="24" spans="2:11" ht="12.75">
      <c r="B24" s="25" t="s">
        <v>37</v>
      </c>
      <c r="C24" s="25"/>
      <c r="D24" s="25"/>
      <c r="E24" s="24"/>
      <c r="F24" s="24"/>
      <c r="G24" s="25" t="s">
        <v>38</v>
      </c>
      <c r="H24" s="25"/>
      <c r="I24" s="25"/>
      <c r="J24" s="24">
        <f>171068+153185</f>
        <v>324253</v>
      </c>
      <c r="K24" s="24">
        <v>233363</v>
      </c>
    </row>
    <row r="25" spans="2:11" ht="12.75">
      <c r="B25" s="23" t="s">
        <v>39</v>
      </c>
      <c r="C25" s="23"/>
      <c r="D25" s="23"/>
      <c r="E25" s="24">
        <f>E13+E20</f>
        <v>5416313</v>
      </c>
      <c r="F25" s="24">
        <v>5120493</v>
      </c>
      <c r="G25" s="25" t="s">
        <v>40</v>
      </c>
      <c r="H25" s="25"/>
      <c r="I25" s="25"/>
      <c r="J25" s="24">
        <f>156210+171659+18732+6816+148573</f>
        <v>501990</v>
      </c>
      <c r="K25" s="24">
        <v>624583</v>
      </c>
    </row>
    <row r="26" spans="2:11" ht="12.75">
      <c r="B26" s="23" t="s">
        <v>41</v>
      </c>
      <c r="C26" s="23"/>
      <c r="D26" s="23"/>
      <c r="E26" s="24"/>
      <c r="F26" s="24"/>
      <c r="G26" s="25" t="s">
        <v>42</v>
      </c>
      <c r="H26" s="25"/>
      <c r="I26" s="25"/>
      <c r="J26" s="24">
        <v>24340</v>
      </c>
      <c r="K26" s="24">
        <v>27120</v>
      </c>
    </row>
    <row r="27" spans="2:11" ht="12.75">
      <c r="B27" s="23" t="s">
        <v>43</v>
      </c>
      <c r="C27" s="23"/>
      <c r="D27" s="23"/>
      <c r="E27" s="24">
        <f>SUM(E25:E26)</f>
        <v>5416313</v>
      </c>
      <c r="F27" s="24">
        <v>5120493</v>
      </c>
      <c r="G27" s="38" t="s">
        <v>44</v>
      </c>
      <c r="H27" s="38"/>
      <c r="I27" s="38"/>
      <c r="J27" s="31">
        <f>J13+J21</f>
        <v>5416313</v>
      </c>
      <c r="K27" s="31" t="s">
        <v>45</v>
      </c>
    </row>
    <row r="28" spans="2:11" ht="12.75">
      <c r="B28" s="23" t="s">
        <v>46</v>
      </c>
      <c r="C28" s="23"/>
      <c r="D28" s="23"/>
      <c r="E28" s="24">
        <v>396952</v>
      </c>
      <c r="F28" s="24">
        <v>502758</v>
      </c>
      <c r="G28" s="38"/>
      <c r="H28" s="38"/>
      <c r="I28" s="38"/>
      <c r="J28" s="31"/>
      <c r="K28" s="31"/>
    </row>
    <row r="29" spans="7:11" ht="12.75">
      <c r="G29" s="39" t="s">
        <v>47</v>
      </c>
      <c r="H29" s="40"/>
      <c r="I29" s="40"/>
      <c r="J29" s="41">
        <v>396952</v>
      </c>
      <c r="K29" s="41">
        <v>502758</v>
      </c>
    </row>
    <row r="30" ht="6" customHeight="1"/>
    <row r="31" spans="2:11" ht="9.95" customHeight="1">
      <c r="B31" s="42" t="s">
        <v>48</v>
      </c>
      <c r="C31" s="43"/>
      <c r="D31" s="43"/>
      <c r="E31" s="43"/>
      <c r="F31" s="43"/>
      <c r="G31" s="43" t="s">
        <v>49</v>
      </c>
      <c r="H31" s="43"/>
      <c r="I31" s="43"/>
      <c r="J31" s="43"/>
      <c r="K31" s="43"/>
    </row>
    <row r="32" spans="2:11" ht="12.75">
      <c r="B32" s="44"/>
      <c r="C32" s="44"/>
      <c r="D32" s="44"/>
      <c r="E32" s="44"/>
      <c r="F32" s="44"/>
      <c r="G32" s="43"/>
      <c r="H32" s="43"/>
      <c r="I32" s="43"/>
      <c r="J32" s="43"/>
      <c r="K32" s="43"/>
    </row>
    <row r="33" spans="2:11" ht="12.75" customHeight="1">
      <c r="B33" s="45" t="s">
        <v>50</v>
      </c>
      <c r="C33" s="45"/>
      <c r="D33" s="45"/>
      <c r="E33" s="46" t="s">
        <v>14</v>
      </c>
      <c r="F33" s="46" t="s">
        <v>15</v>
      </c>
      <c r="G33" s="32" t="s">
        <v>51</v>
      </c>
      <c r="H33" s="23"/>
      <c r="I33" s="23"/>
      <c r="J33" s="46" t="s">
        <v>14</v>
      </c>
      <c r="K33" s="46" t="s">
        <v>15</v>
      </c>
    </row>
    <row r="34" spans="2:11" ht="12.75">
      <c r="B34" s="45"/>
      <c r="C34" s="45"/>
      <c r="D34" s="45"/>
      <c r="E34" s="46"/>
      <c r="F34" s="46"/>
      <c r="G34" s="23"/>
      <c r="H34" s="23"/>
      <c r="I34" s="23"/>
      <c r="J34" s="46"/>
      <c r="K34" s="46"/>
    </row>
    <row r="35" spans="2:11" ht="12.75">
      <c r="B35" s="45"/>
      <c r="C35" s="45"/>
      <c r="D35" s="45"/>
      <c r="E35" s="46"/>
      <c r="F35" s="46"/>
      <c r="G35" s="25" t="s">
        <v>52</v>
      </c>
      <c r="H35" s="25"/>
      <c r="I35" s="25"/>
      <c r="J35" s="47">
        <f>838740+252695</f>
        <v>1091435</v>
      </c>
      <c r="K35" s="47">
        <v>1012085</v>
      </c>
    </row>
    <row r="36" spans="2:11" ht="12.75">
      <c r="B36" s="25" t="s">
        <v>53</v>
      </c>
      <c r="C36" s="25"/>
      <c r="D36" s="25"/>
      <c r="E36" s="24">
        <f>819538+346321</f>
        <v>1165859</v>
      </c>
      <c r="F36" s="24">
        <v>1172290</v>
      </c>
      <c r="G36" s="25" t="s">
        <v>54</v>
      </c>
      <c r="H36" s="25"/>
      <c r="I36" s="25"/>
      <c r="J36" s="47">
        <f>289+518930+292752+121615+258367</f>
        <v>1191953</v>
      </c>
      <c r="K36" s="47">
        <v>1256669</v>
      </c>
    </row>
    <row r="37" spans="2:11" ht="12.75">
      <c r="B37" s="25" t="s">
        <v>55</v>
      </c>
      <c r="C37" s="25"/>
      <c r="D37" s="25"/>
      <c r="E37" s="24">
        <f>852098+290344+58869+578188</f>
        <v>1779499</v>
      </c>
      <c r="F37" s="24">
        <v>1267322</v>
      </c>
      <c r="G37" s="25" t="s">
        <v>56</v>
      </c>
      <c r="H37" s="25"/>
      <c r="I37" s="25"/>
      <c r="J37" s="48">
        <f>J35-J36</f>
        <v>-100518</v>
      </c>
      <c r="K37" s="48">
        <v>-244584</v>
      </c>
    </row>
    <row r="38" spans="2:11" ht="12.75">
      <c r="B38" s="49" t="s">
        <v>57</v>
      </c>
      <c r="C38" s="49"/>
      <c r="D38" s="49"/>
      <c r="E38" s="50">
        <f>E36-E37</f>
        <v>-613640</v>
      </c>
      <c r="F38" s="50">
        <v>-95032</v>
      </c>
      <c r="G38" s="25" t="s">
        <v>58</v>
      </c>
      <c r="H38" s="25"/>
      <c r="I38" s="25"/>
      <c r="J38" s="47">
        <v>103998</v>
      </c>
      <c r="K38" s="47">
        <v>33559</v>
      </c>
    </row>
    <row r="39" spans="2:11" ht="12.75">
      <c r="B39" s="32" t="s">
        <v>59</v>
      </c>
      <c r="C39" s="32"/>
      <c r="D39" s="32"/>
      <c r="E39" s="31"/>
      <c r="F39" s="31"/>
      <c r="G39" s="25" t="s">
        <v>60</v>
      </c>
      <c r="H39" s="25"/>
      <c r="I39" s="25"/>
      <c r="J39" s="47">
        <v>93720</v>
      </c>
      <c r="K39" s="47">
        <v>51512</v>
      </c>
    </row>
    <row r="40" spans="2:11" ht="12.75" customHeight="1">
      <c r="B40" s="32"/>
      <c r="C40" s="32"/>
      <c r="D40" s="32"/>
      <c r="E40" s="31"/>
      <c r="F40" s="31"/>
      <c r="G40" s="30" t="s">
        <v>61</v>
      </c>
      <c r="H40" s="30"/>
      <c r="I40" s="30"/>
      <c r="J40" s="47">
        <v>113164</v>
      </c>
      <c r="K40" s="47">
        <v>571252</v>
      </c>
    </row>
    <row r="41" spans="2:11" ht="25.5" customHeight="1">
      <c r="B41" s="30" t="s">
        <v>62</v>
      </c>
      <c r="C41" s="30"/>
      <c r="D41" s="30"/>
      <c r="E41" s="24">
        <f>1001+601</f>
        <v>1602</v>
      </c>
      <c r="F41" s="24">
        <v>241109</v>
      </c>
      <c r="G41" s="30" t="s">
        <v>63</v>
      </c>
      <c r="H41" s="32"/>
      <c r="I41" s="32"/>
      <c r="J41" s="47">
        <v>4982</v>
      </c>
      <c r="K41" s="47">
        <v>302737</v>
      </c>
    </row>
    <row r="42" spans="2:11" ht="33" customHeight="1">
      <c r="B42" s="30" t="s">
        <v>64</v>
      </c>
      <c r="C42" s="30"/>
      <c r="D42" s="30"/>
      <c r="E42" s="24">
        <f>44143+65750</f>
        <v>109893</v>
      </c>
      <c r="F42" s="24">
        <v>181230</v>
      </c>
      <c r="G42" s="30" t="s">
        <v>65</v>
      </c>
      <c r="H42" s="25"/>
      <c r="I42" s="25"/>
      <c r="J42" s="47">
        <f>J37+J38-J39+J40-J41</f>
        <v>17942</v>
      </c>
      <c r="K42" s="47">
        <v>5978</v>
      </c>
    </row>
    <row r="43" spans="2:11" ht="33.75" customHeight="1">
      <c r="B43" s="25" t="s">
        <v>57</v>
      </c>
      <c r="C43" s="25"/>
      <c r="D43" s="25"/>
      <c r="E43" s="50">
        <f>E41-E42</f>
        <v>-108291</v>
      </c>
      <c r="F43" s="51" t="s">
        <v>66</v>
      </c>
      <c r="G43" s="52" t="s">
        <v>67</v>
      </c>
      <c r="H43" s="53"/>
      <c r="I43" s="54"/>
      <c r="J43" s="47">
        <v>9983</v>
      </c>
      <c r="K43" s="47">
        <v>236</v>
      </c>
    </row>
    <row r="44" spans="2:11" ht="12.75" customHeight="1">
      <c r="B44" s="32" t="s">
        <v>68</v>
      </c>
      <c r="C44" s="32"/>
      <c r="D44" s="32"/>
      <c r="E44" s="31"/>
      <c r="F44" s="31"/>
      <c r="G44" s="32" t="s">
        <v>69</v>
      </c>
      <c r="H44" s="32"/>
      <c r="I44" s="32"/>
      <c r="J44" s="55">
        <v>27925</v>
      </c>
      <c r="K44" s="55">
        <v>6214</v>
      </c>
    </row>
    <row r="45" spans="2:11" ht="12.75">
      <c r="B45" s="32"/>
      <c r="C45" s="32"/>
      <c r="D45" s="32"/>
      <c r="E45" s="31"/>
      <c r="F45" s="31"/>
      <c r="G45" s="32"/>
      <c r="H45" s="32"/>
      <c r="I45" s="32"/>
      <c r="J45" s="55"/>
      <c r="K45" s="55"/>
    </row>
    <row r="46" spans="2:11" ht="24.75" customHeight="1">
      <c r="B46" s="30" t="s">
        <v>70</v>
      </c>
      <c r="C46" s="30"/>
      <c r="D46" s="30"/>
      <c r="E46" s="24">
        <v>1335102</v>
      </c>
      <c r="F46" s="24">
        <v>207</v>
      </c>
      <c r="G46" s="23" t="s">
        <v>71</v>
      </c>
      <c r="H46" s="23"/>
      <c r="I46" s="23"/>
      <c r="J46" s="47">
        <f>2374</f>
        <v>2374</v>
      </c>
      <c r="K46" s="47">
        <v>5912</v>
      </c>
    </row>
    <row r="47" spans="2:11" ht="33.75" customHeight="1">
      <c r="B47" s="30" t="s">
        <v>72</v>
      </c>
      <c r="C47" s="30"/>
      <c r="D47" s="30"/>
      <c r="E47" s="24">
        <f>319860+83310</f>
        <v>403170</v>
      </c>
      <c r="F47" s="24">
        <v>216381</v>
      </c>
      <c r="G47" s="45" t="s">
        <v>73</v>
      </c>
      <c r="H47" s="38"/>
      <c r="I47" s="38"/>
      <c r="J47" s="47"/>
      <c r="K47" s="47"/>
    </row>
    <row r="48" spans="2:11" ht="16.5" customHeight="1">
      <c r="B48" s="25" t="s">
        <v>74</v>
      </c>
      <c r="C48" s="25"/>
      <c r="D48" s="25"/>
      <c r="E48" s="24">
        <f>E46-E47</f>
        <v>931932</v>
      </c>
      <c r="F48" s="24"/>
      <c r="G48" s="38" t="s">
        <v>75</v>
      </c>
      <c r="H48" s="38"/>
      <c r="I48" s="38"/>
      <c r="J48" s="47">
        <f>J44-J46</f>
        <v>25551</v>
      </c>
      <c r="K48" s="47">
        <v>302</v>
      </c>
    </row>
    <row r="49" spans="2:11" ht="16.5" customHeight="1">
      <c r="B49" s="56" t="s">
        <v>76</v>
      </c>
      <c r="C49" s="56"/>
      <c r="D49" s="56"/>
      <c r="E49" s="24"/>
      <c r="F49" s="24">
        <v>216174</v>
      </c>
      <c r="G49" s="57"/>
      <c r="H49" s="57"/>
      <c r="I49" s="57"/>
      <c r="J49" s="47"/>
      <c r="K49" s="47"/>
    </row>
    <row r="50" spans="2:11" ht="34.5" customHeight="1">
      <c r="B50" s="38" t="s">
        <v>77</v>
      </c>
      <c r="C50" s="38"/>
      <c r="D50" s="38"/>
      <c r="E50" s="24">
        <f>E36+E41+E46</f>
        <v>2502563</v>
      </c>
      <c r="F50" s="24">
        <v>1413606</v>
      </c>
      <c r="G50" s="45" t="s">
        <v>78</v>
      </c>
      <c r="H50" s="38"/>
      <c r="I50" s="38"/>
      <c r="J50" s="47"/>
      <c r="K50" s="47"/>
    </row>
    <row r="51" spans="2:11" ht="34.5" customHeight="1">
      <c r="B51" s="38" t="s">
        <v>79</v>
      </c>
      <c r="C51" s="38"/>
      <c r="D51" s="38"/>
      <c r="E51" s="24">
        <f>E37+E42+E47</f>
        <v>2292562</v>
      </c>
      <c r="F51" s="24">
        <v>1664933</v>
      </c>
      <c r="G51" s="32" t="s">
        <v>80</v>
      </c>
      <c r="H51" s="23"/>
      <c r="I51" s="23"/>
      <c r="J51" s="47"/>
      <c r="K51" s="47"/>
    </row>
    <row r="52" spans="2:11" ht="18" customHeight="1">
      <c r="B52" s="58" t="s">
        <v>81</v>
      </c>
      <c r="C52" s="58"/>
      <c r="D52" s="58"/>
      <c r="E52" s="24">
        <f>E50-E51</f>
        <v>210001</v>
      </c>
      <c r="F52" s="24"/>
      <c r="G52" s="23" t="s">
        <v>82</v>
      </c>
      <c r="H52" s="23"/>
      <c r="I52" s="23"/>
      <c r="J52" s="47"/>
      <c r="K52" s="47"/>
    </row>
    <row r="53" spans="2:11" ht="18" customHeight="1">
      <c r="B53" s="59" t="s">
        <v>83</v>
      </c>
      <c r="C53" s="60"/>
      <c r="D53" s="61"/>
      <c r="E53" s="62"/>
      <c r="F53" s="24">
        <v>251327</v>
      </c>
      <c r="G53" s="63"/>
      <c r="H53" s="63"/>
      <c r="I53" s="63"/>
      <c r="J53" s="47"/>
      <c r="K53" s="47"/>
    </row>
    <row r="54" spans="2:11" ht="15" customHeight="1">
      <c r="B54" s="64" t="s">
        <v>84</v>
      </c>
      <c r="C54" s="64"/>
      <c r="D54" s="64"/>
      <c r="E54" s="31">
        <v>15048</v>
      </c>
      <c r="F54" s="31">
        <v>272050</v>
      </c>
      <c r="G54" s="23" t="s">
        <v>85</v>
      </c>
      <c r="H54" s="23"/>
      <c r="I54" s="23"/>
      <c r="J54" s="47"/>
      <c r="K54" s="47"/>
    </row>
    <row r="55" spans="2:11" ht="26.25" customHeight="1">
      <c r="B55" s="32"/>
      <c r="C55" s="32"/>
      <c r="D55" s="32"/>
      <c r="E55" s="31"/>
      <c r="F55" s="31"/>
      <c r="G55" s="32" t="s">
        <v>86</v>
      </c>
      <c r="H55" s="23"/>
      <c r="I55" s="23"/>
      <c r="J55" s="47"/>
      <c r="K55" s="47"/>
    </row>
    <row r="56" spans="2:11" ht="18.75" customHeight="1">
      <c r="B56" s="32" t="s">
        <v>87</v>
      </c>
      <c r="C56" s="32"/>
      <c r="D56" s="32"/>
      <c r="E56" s="31">
        <v>47001</v>
      </c>
      <c r="F56" s="31">
        <v>-6984</v>
      </c>
      <c r="G56" s="65"/>
      <c r="H56" s="66"/>
      <c r="I56" s="66"/>
      <c r="J56" s="67"/>
      <c r="K56" s="67"/>
    </row>
    <row r="57" spans="2:6" ht="18" customHeight="1">
      <c r="B57" s="32"/>
      <c r="C57" s="32"/>
      <c r="D57" s="32"/>
      <c r="E57" s="31"/>
      <c r="F57" s="31"/>
    </row>
    <row r="58" spans="2:6" ht="12.75">
      <c r="B58" s="32" t="s">
        <v>88</v>
      </c>
      <c r="C58" s="32"/>
      <c r="D58" s="32"/>
      <c r="E58" s="31">
        <v>272050</v>
      </c>
      <c r="F58" s="31">
        <v>13739</v>
      </c>
    </row>
    <row r="59" spans="2:6" ht="12.75">
      <c r="B59" s="32"/>
      <c r="C59" s="32"/>
      <c r="D59" s="32"/>
      <c r="E59" s="31"/>
      <c r="F59" s="31"/>
    </row>
    <row r="60" ht="14.25" customHeight="1"/>
    <row r="61" ht="14.25" customHeight="1"/>
    <row r="62" spans="2:13" ht="12.75">
      <c r="B62" s="20" t="s">
        <v>89</v>
      </c>
      <c r="C62" s="20"/>
      <c r="D62" s="20"/>
      <c r="E62" s="20"/>
      <c r="F62" s="20"/>
      <c r="G62" s="20"/>
      <c r="H62" s="20"/>
      <c r="I62" s="20"/>
      <c r="J62" s="20"/>
      <c r="K62" s="20"/>
      <c r="L62" s="68"/>
      <c r="M62" s="68"/>
    </row>
    <row r="63" spans="2:13" ht="12.75">
      <c r="B63" s="69"/>
      <c r="C63" s="69"/>
      <c r="D63" s="69"/>
      <c r="E63" s="69"/>
      <c r="F63" s="69"/>
      <c r="G63" s="69"/>
      <c r="H63" s="69"/>
      <c r="I63" s="69"/>
      <c r="J63" s="69"/>
      <c r="K63" s="69"/>
      <c r="L63" s="68"/>
      <c r="M63" s="68"/>
    </row>
    <row r="64" spans="2:13" ht="5.25" customHeight="1">
      <c r="B64" s="70"/>
      <c r="C64" s="70"/>
      <c r="D64" s="70"/>
      <c r="E64" s="70"/>
      <c r="F64" s="70"/>
      <c r="G64" s="70"/>
      <c r="H64" s="70"/>
      <c r="I64" s="70"/>
      <c r="J64" s="70"/>
      <c r="K64" s="70"/>
      <c r="L64" s="70"/>
      <c r="M64" s="70"/>
    </row>
    <row r="65" spans="2:13" ht="8.25" customHeight="1">
      <c r="B65" s="71"/>
      <c r="C65" s="72"/>
      <c r="D65" s="73">
        <v>2006</v>
      </c>
      <c r="E65" s="73"/>
      <c r="F65" s="73"/>
      <c r="G65" s="73"/>
      <c r="H65" s="73" t="s">
        <v>15</v>
      </c>
      <c r="I65" s="73"/>
      <c r="J65" s="73"/>
      <c r="K65" s="73"/>
      <c r="L65" s="74"/>
      <c r="M65" s="74"/>
    </row>
    <row r="66" spans="2:13" ht="27.75" customHeight="1" hidden="1">
      <c r="B66" s="75"/>
      <c r="C66" s="76"/>
      <c r="D66" s="77"/>
      <c r="E66" s="78"/>
      <c r="F66" s="78"/>
      <c r="G66" s="78"/>
      <c r="H66" s="78"/>
      <c r="I66" s="78"/>
      <c r="J66" s="78"/>
      <c r="K66" s="79"/>
      <c r="L66" s="70"/>
      <c r="M66" s="70"/>
    </row>
    <row r="67" spans="2:13" ht="20.25" customHeight="1">
      <c r="B67" s="80"/>
      <c r="C67" s="81"/>
      <c r="D67" s="77" t="s">
        <v>90</v>
      </c>
      <c r="E67" s="78" t="s">
        <v>91</v>
      </c>
      <c r="F67" s="78" t="s">
        <v>92</v>
      </c>
      <c r="G67" s="78" t="s">
        <v>93</v>
      </c>
      <c r="H67" s="78" t="s">
        <v>90</v>
      </c>
      <c r="I67" s="78" t="s">
        <v>91</v>
      </c>
      <c r="J67" s="78" t="s">
        <v>92</v>
      </c>
      <c r="K67" s="78" t="s">
        <v>93</v>
      </c>
      <c r="L67" s="70"/>
      <c r="M67" s="70"/>
    </row>
    <row r="68" spans="2:11" ht="20.25" customHeight="1">
      <c r="B68" s="82" t="s">
        <v>94</v>
      </c>
      <c r="C68" s="82"/>
      <c r="D68" s="83">
        <v>2147307</v>
      </c>
      <c r="E68" s="83">
        <v>1336081</v>
      </c>
      <c r="F68" s="83"/>
      <c r="G68" s="83">
        <f>D68+E68-F68</f>
        <v>3483388</v>
      </c>
      <c r="H68" s="83" t="s">
        <v>95</v>
      </c>
      <c r="I68" s="83"/>
      <c r="J68" s="83"/>
      <c r="K68" s="83">
        <v>3483388</v>
      </c>
    </row>
    <row r="69" spans="2:11" ht="20.25" customHeight="1">
      <c r="B69" s="84" t="s">
        <v>96</v>
      </c>
      <c r="C69" s="84"/>
      <c r="D69" s="85">
        <v>22282</v>
      </c>
      <c r="E69" s="85"/>
      <c r="F69" s="85">
        <v>979</v>
      </c>
      <c r="G69" s="85">
        <f>D69+E69-F69</f>
        <v>21303</v>
      </c>
      <c r="H69" s="85">
        <v>21303</v>
      </c>
      <c r="I69" s="85">
        <v>206</v>
      </c>
      <c r="J69" s="85"/>
      <c r="K69" s="85">
        <v>21509</v>
      </c>
    </row>
    <row r="70" spans="2:11" ht="30" customHeight="1">
      <c r="B70" s="84" t="s">
        <v>97</v>
      </c>
      <c r="C70" s="84"/>
      <c r="D70" s="86">
        <v>28725</v>
      </c>
      <c r="E70" s="86"/>
      <c r="F70" s="86">
        <v>28725</v>
      </c>
      <c r="G70" s="85"/>
      <c r="H70" s="86"/>
      <c r="I70" s="86"/>
      <c r="J70" s="86"/>
      <c r="K70" s="85"/>
    </row>
    <row r="71" spans="2:11" ht="18.75" customHeight="1">
      <c r="B71" s="84" t="s">
        <v>98</v>
      </c>
      <c r="C71" s="84"/>
      <c r="D71" s="86"/>
      <c r="E71" s="86"/>
      <c r="F71" s="86"/>
      <c r="G71" s="85"/>
      <c r="H71" s="86"/>
      <c r="I71" s="86"/>
      <c r="J71" s="86"/>
      <c r="K71" s="85"/>
    </row>
    <row r="72" spans="2:11" ht="13.5" customHeight="1">
      <c r="B72" s="84" t="s">
        <v>99</v>
      </c>
      <c r="C72" s="84"/>
      <c r="D72" s="86"/>
      <c r="E72" s="86"/>
      <c r="F72" s="86"/>
      <c r="G72" s="85"/>
      <c r="H72" s="86"/>
      <c r="I72" s="86"/>
      <c r="J72" s="86"/>
      <c r="K72" s="85"/>
    </row>
    <row r="73" spans="2:11" ht="18.75" customHeight="1">
      <c r="B73" s="84" t="s">
        <v>100</v>
      </c>
      <c r="C73" s="84"/>
      <c r="D73" s="86"/>
      <c r="E73" s="86">
        <v>254635</v>
      </c>
      <c r="F73" s="86"/>
      <c r="G73" s="86">
        <v>254635</v>
      </c>
      <c r="H73" s="86">
        <v>254635</v>
      </c>
      <c r="I73" s="86">
        <v>134652</v>
      </c>
      <c r="J73" s="86"/>
      <c r="K73" s="85">
        <v>389197</v>
      </c>
    </row>
    <row r="74" spans="2:11" ht="21.75" customHeight="1">
      <c r="B74" s="84" t="s">
        <v>101</v>
      </c>
      <c r="C74" s="84"/>
      <c r="D74" s="86">
        <v>1503615</v>
      </c>
      <c r="E74" s="86">
        <v>25551</v>
      </c>
      <c r="F74" s="86">
        <v>1503615</v>
      </c>
      <c r="G74" s="85">
        <f>D74+E74-F74</f>
        <v>25551</v>
      </c>
      <c r="H74" s="86">
        <v>25551</v>
      </c>
      <c r="I74" s="86">
        <v>302</v>
      </c>
      <c r="J74" s="86"/>
      <c r="K74" s="85">
        <v>25853</v>
      </c>
    </row>
    <row r="75" spans="2:11" ht="27" customHeight="1">
      <c r="B75" s="84" t="s">
        <v>102</v>
      </c>
      <c r="C75" s="84"/>
      <c r="D75" s="86">
        <v>1528796</v>
      </c>
      <c r="E75" s="86"/>
      <c r="F75" s="85">
        <v>1503615</v>
      </c>
      <c r="G75" s="85">
        <v>25181</v>
      </c>
      <c r="H75" s="86">
        <v>25181</v>
      </c>
      <c r="I75" s="86"/>
      <c r="J75" s="86"/>
      <c r="K75" s="85">
        <v>25181</v>
      </c>
    </row>
    <row r="76" spans="2:11" ht="28.5" customHeight="1">
      <c r="B76" s="84" t="s">
        <v>103</v>
      </c>
      <c r="C76" s="84"/>
      <c r="D76" s="86"/>
      <c r="E76" s="86"/>
      <c r="F76" s="86"/>
      <c r="G76" s="85"/>
      <c r="H76" s="86"/>
      <c r="I76" s="86"/>
      <c r="J76" s="86"/>
      <c r="K76" s="85"/>
    </row>
    <row r="77" spans="2:11" ht="11.25" customHeight="1">
      <c r="B77" s="84" t="s">
        <v>104</v>
      </c>
      <c r="C77" s="84"/>
      <c r="D77" s="86">
        <v>0</v>
      </c>
      <c r="E77" s="86">
        <v>0</v>
      </c>
      <c r="F77" s="86">
        <v>0</v>
      </c>
      <c r="G77" s="85">
        <v>0</v>
      </c>
      <c r="H77" s="86">
        <v>0</v>
      </c>
      <c r="I77" s="86">
        <v>0</v>
      </c>
      <c r="J77" s="86">
        <v>0</v>
      </c>
      <c r="K77" s="85">
        <v>0</v>
      </c>
    </row>
    <row r="78" spans="2:11" ht="36.75" customHeight="1">
      <c r="B78" s="84" t="s">
        <v>105</v>
      </c>
      <c r="C78" s="84"/>
      <c r="D78" s="86"/>
      <c r="E78" s="86"/>
      <c r="F78" s="86"/>
      <c r="G78" s="85"/>
      <c r="H78" s="86"/>
      <c r="I78" s="86"/>
      <c r="J78" s="86"/>
      <c r="K78" s="85"/>
    </row>
    <row r="79" spans="2:11" ht="20.25" customHeight="1" hidden="1">
      <c r="B79" s="87"/>
      <c r="C79" s="88"/>
      <c r="D79" s="70"/>
      <c r="E79" s="70"/>
      <c r="F79" s="70"/>
      <c r="G79" s="70"/>
      <c r="H79" s="70"/>
      <c r="I79" s="70"/>
      <c r="J79" s="70"/>
      <c r="K79" s="70"/>
    </row>
    <row r="80" ht="1.5" customHeight="1" hidden="1"/>
    <row r="81" spans="2:23" ht="94.5" customHeight="1">
      <c r="B81" s="89" t="s">
        <v>106</v>
      </c>
      <c r="C81" s="90"/>
      <c r="D81" s="90"/>
      <c r="E81" s="90"/>
      <c r="F81" s="90"/>
      <c r="G81" s="90"/>
      <c r="H81" s="90"/>
      <c r="I81" s="90"/>
      <c r="J81" s="90"/>
      <c r="K81" s="90"/>
      <c r="M81" s="91"/>
      <c r="N81" s="92"/>
      <c r="O81" s="92"/>
      <c r="P81" s="92"/>
      <c r="Q81" s="92"/>
      <c r="R81" s="92"/>
      <c r="S81" s="92"/>
      <c r="T81" s="92"/>
      <c r="U81" s="92"/>
      <c r="V81" s="92"/>
      <c r="W81" s="92"/>
    </row>
    <row r="82" spans="2:23" ht="88.5" customHeight="1">
      <c r="B82" s="93" t="s">
        <v>107</v>
      </c>
      <c r="C82" s="93"/>
      <c r="D82" s="93"/>
      <c r="E82" s="93"/>
      <c r="F82" s="93"/>
      <c r="G82" s="93"/>
      <c r="H82" s="93"/>
      <c r="I82" s="93"/>
      <c r="J82" s="93"/>
      <c r="K82" s="93"/>
      <c r="M82" s="91"/>
      <c r="N82" s="92"/>
      <c r="O82" s="92"/>
      <c r="P82" s="92"/>
      <c r="Q82" s="92"/>
      <c r="R82" s="92"/>
      <c r="S82" s="92"/>
      <c r="T82" s="92"/>
      <c r="U82" s="92"/>
      <c r="V82" s="92"/>
      <c r="W82" s="92"/>
    </row>
    <row r="83" spans="2:13" ht="86.25" customHeight="1">
      <c r="B83" s="93" t="s">
        <v>108</v>
      </c>
      <c r="C83" s="93"/>
      <c r="D83" s="93"/>
      <c r="E83" s="93"/>
      <c r="F83" s="93"/>
      <c r="G83" s="93"/>
      <c r="H83" s="93"/>
      <c r="I83" s="93"/>
      <c r="J83" s="93"/>
      <c r="K83" s="93"/>
      <c r="M83" s="91"/>
    </row>
    <row r="84" spans="2:11" ht="18" customHeight="1">
      <c r="B84" s="94"/>
      <c r="C84" s="95"/>
      <c r="D84" s="95"/>
      <c r="E84" s="95"/>
      <c r="F84" s="95"/>
      <c r="G84" s="95"/>
      <c r="H84" s="95"/>
      <c r="I84" s="95"/>
      <c r="J84" s="95"/>
      <c r="K84" s="95"/>
    </row>
    <row r="85" spans="2:11" ht="36.75" customHeight="1">
      <c r="B85" s="96" t="s">
        <v>109</v>
      </c>
      <c r="C85" s="97"/>
      <c r="D85" s="97"/>
      <c r="E85" s="97"/>
      <c r="F85" s="97"/>
      <c r="G85" s="97"/>
      <c r="H85" s="97"/>
      <c r="I85" s="97"/>
      <c r="J85" s="97"/>
      <c r="K85" s="97"/>
    </row>
    <row r="86" spans="2:11" ht="9" customHeight="1">
      <c r="B86" s="98" t="s">
        <v>110</v>
      </c>
      <c r="C86" s="99"/>
      <c r="D86" s="99"/>
      <c r="E86" s="99"/>
      <c r="F86" s="99"/>
      <c r="G86" s="99"/>
      <c r="H86" s="99"/>
      <c r="I86" s="99"/>
      <c r="J86" s="99"/>
      <c r="K86" s="99"/>
    </row>
    <row r="87" spans="2:11" ht="12.75">
      <c r="B87" s="99"/>
      <c r="C87" s="99"/>
      <c r="D87" s="99"/>
      <c r="E87" s="99"/>
      <c r="F87" s="99"/>
      <c r="G87" s="99"/>
      <c r="H87" s="99"/>
      <c r="I87" s="99"/>
      <c r="J87" s="99"/>
      <c r="K87" s="99"/>
    </row>
    <row r="88" spans="2:11" ht="6.75" customHeight="1">
      <c r="B88" s="99"/>
      <c r="C88" s="99"/>
      <c r="D88" s="99"/>
      <c r="E88" s="99"/>
      <c r="F88" s="99"/>
      <c r="G88" s="99"/>
      <c r="H88" s="99"/>
      <c r="I88" s="99"/>
      <c r="J88" s="99"/>
      <c r="K88" s="99"/>
    </row>
    <row r="89" spans="2:11" ht="12" customHeight="1" hidden="1">
      <c r="B89" s="99"/>
      <c r="C89" s="99"/>
      <c r="D89" s="99"/>
      <c r="E89" s="99"/>
      <c r="F89" s="99"/>
      <c r="G89" s="99"/>
      <c r="H89" s="99"/>
      <c r="I89" s="99"/>
      <c r="J89" s="99"/>
      <c r="K89" s="99"/>
    </row>
    <row r="90" spans="2:11" ht="12.75" hidden="1">
      <c r="B90" s="99"/>
      <c r="C90" s="99"/>
      <c r="D90" s="99"/>
      <c r="E90" s="99"/>
      <c r="F90" s="99"/>
      <c r="G90" s="99"/>
      <c r="H90" s="99"/>
      <c r="I90" s="99"/>
      <c r="J90" s="99"/>
      <c r="K90" s="99"/>
    </row>
    <row r="91" spans="2:11" ht="12.75" hidden="1">
      <c r="B91" s="99"/>
      <c r="C91" s="99"/>
      <c r="D91" s="99"/>
      <c r="E91" s="99"/>
      <c r="F91" s="99"/>
      <c r="G91" s="99"/>
      <c r="H91" s="99"/>
      <c r="I91" s="99"/>
      <c r="J91" s="99"/>
      <c r="K91" s="99"/>
    </row>
    <row r="92" spans="2:11" ht="2.25" customHeight="1" hidden="1">
      <c r="B92" s="99"/>
      <c r="C92" s="99"/>
      <c r="D92" s="99"/>
      <c r="E92" s="99"/>
      <c r="F92" s="99"/>
      <c r="G92" s="99"/>
      <c r="H92" s="99"/>
      <c r="I92" s="99"/>
      <c r="J92" s="99"/>
      <c r="K92" s="99"/>
    </row>
    <row r="93" spans="2:11" ht="3.75" customHeight="1">
      <c r="B93" s="100"/>
      <c r="C93" s="100"/>
      <c r="D93" s="100"/>
      <c r="E93" s="100"/>
      <c r="F93" s="100"/>
      <c r="G93" s="100"/>
      <c r="H93" s="100"/>
      <c r="I93" s="100"/>
      <c r="J93" s="100"/>
      <c r="K93" s="100"/>
    </row>
    <row r="94" spans="2:11" ht="24.75" customHeight="1">
      <c r="B94" s="101" t="s">
        <v>111</v>
      </c>
      <c r="C94" s="102"/>
      <c r="D94" s="102"/>
      <c r="E94" s="102"/>
      <c r="F94" s="102"/>
      <c r="G94" s="102"/>
      <c r="H94" s="102"/>
      <c r="I94" s="102"/>
      <c r="J94" s="102"/>
      <c r="K94" s="102"/>
    </row>
    <row r="95" spans="2:11" ht="12.75">
      <c r="B95" s="103" t="s">
        <v>112</v>
      </c>
      <c r="C95" s="104"/>
      <c r="D95" s="104"/>
      <c r="E95" s="104"/>
      <c r="F95" s="104"/>
      <c r="G95" s="104"/>
      <c r="H95" s="104"/>
      <c r="I95" s="104"/>
      <c r="J95" s="104"/>
      <c r="K95" s="104"/>
    </row>
    <row r="96" spans="2:11" ht="14.25" customHeight="1">
      <c r="B96" s="104"/>
      <c r="C96" s="104"/>
      <c r="D96" s="104"/>
      <c r="E96" s="104"/>
      <c r="F96" s="104"/>
      <c r="G96" s="104"/>
      <c r="H96" s="104"/>
      <c r="I96" s="104"/>
      <c r="J96" s="104"/>
      <c r="K96" s="104"/>
    </row>
    <row r="97" spans="2:11" ht="12.75">
      <c r="B97" s="105"/>
      <c r="C97" s="106"/>
      <c r="D97" s="106"/>
      <c r="E97" s="106"/>
      <c r="F97" s="106"/>
      <c r="G97" s="106"/>
      <c r="H97" s="106"/>
      <c r="I97" s="106"/>
      <c r="J97" s="106"/>
      <c r="K97" s="106"/>
    </row>
    <row r="98" spans="2:11" ht="6" customHeight="1">
      <c r="B98" s="106"/>
      <c r="C98" s="106"/>
      <c r="D98" s="106"/>
      <c r="E98" s="106"/>
      <c r="F98" s="106"/>
      <c r="G98" s="106"/>
      <c r="H98" s="106"/>
      <c r="I98" s="106"/>
      <c r="J98" s="106"/>
      <c r="K98" s="106"/>
    </row>
    <row r="99" spans="2:11" ht="62.25" customHeight="1" hidden="1">
      <c r="B99" s="106"/>
      <c r="C99" s="106"/>
      <c r="D99" s="106"/>
      <c r="E99" s="106"/>
      <c r="F99" s="106"/>
      <c r="G99" s="106"/>
      <c r="H99" s="106"/>
      <c r="I99" s="106"/>
      <c r="J99" s="106"/>
      <c r="K99" s="106"/>
    </row>
    <row r="100" spans="2:11" ht="9.75" customHeight="1">
      <c r="B100" s="67"/>
      <c r="C100" s="67"/>
      <c r="D100" s="67"/>
      <c r="E100" s="67"/>
      <c r="F100" s="67"/>
      <c r="G100" s="67"/>
      <c r="H100" s="67"/>
      <c r="I100" s="67"/>
      <c r="J100" s="67"/>
      <c r="K100" s="67"/>
    </row>
    <row r="101" spans="2:11" ht="12.75">
      <c r="B101" s="5"/>
      <c r="C101" s="5"/>
      <c r="D101" s="5"/>
      <c r="E101" s="5"/>
      <c r="F101" s="107"/>
      <c r="G101" s="5"/>
      <c r="H101" s="108" t="s">
        <v>113</v>
      </c>
      <c r="I101" s="109"/>
      <c r="J101" s="109"/>
      <c r="K101" s="109"/>
    </row>
    <row r="102" spans="2:11" ht="12.75">
      <c r="B102" s="5"/>
      <c r="C102" s="5"/>
      <c r="D102" s="5"/>
      <c r="E102" s="5"/>
      <c r="F102" s="107"/>
      <c r="G102" s="5"/>
      <c r="H102" s="110" t="s">
        <v>114</v>
      </c>
      <c r="I102" s="110"/>
      <c r="J102" s="110"/>
      <c r="K102" s="110"/>
    </row>
    <row r="103" spans="2:11" ht="14.25" customHeight="1">
      <c r="B103" s="5"/>
      <c r="C103" s="5"/>
      <c r="D103" s="5"/>
      <c r="E103" s="5"/>
      <c r="F103" s="107"/>
      <c r="G103" s="5"/>
      <c r="H103" s="111"/>
      <c r="I103" s="111"/>
      <c r="J103" s="111"/>
      <c r="K103" s="111"/>
    </row>
    <row r="104" spans="2:11" ht="12.75">
      <c r="B104" s="112"/>
      <c r="C104" s="112"/>
      <c r="D104" s="112"/>
      <c r="E104" s="112"/>
      <c r="F104" s="112"/>
      <c r="G104" s="112"/>
      <c r="H104" s="112"/>
      <c r="I104" s="112"/>
      <c r="J104" s="112"/>
      <c r="K104" s="112"/>
    </row>
    <row r="105" spans="2:11" ht="12.75" hidden="1">
      <c r="B105" s="112"/>
      <c r="C105" s="112"/>
      <c r="D105" s="112"/>
      <c r="E105" s="112"/>
      <c r="F105" s="112"/>
      <c r="G105" s="112"/>
      <c r="H105" s="112"/>
      <c r="I105" s="112"/>
      <c r="J105" s="112"/>
      <c r="K105" s="112"/>
    </row>
    <row r="106" spans="2:11" ht="5.25" customHeight="1">
      <c r="B106" s="112"/>
      <c r="C106" s="112"/>
      <c r="D106" s="112"/>
      <c r="E106" s="112"/>
      <c r="F106" s="112"/>
      <c r="G106" s="112"/>
      <c r="H106" s="112"/>
      <c r="I106" s="112"/>
      <c r="J106" s="112"/>
      <c r="K106" s="112"/>
    </row>
    <row r="107" spans="2:11" ht="65.25" customHeight="1" hidden="1">
      <c r="B107" s="112"/>
      <c r="C107" s="112"/>
      <c r="D107" s="112"/>
      <c r="E107" s="112"/>
      <c r="F107" s="112"/>
      <c r="G107" s="112"/>
      <c r="H107" s="112"/>
      <c r="I107" s="112"/>
      <c r="J107" s="112"/>
      <c r="K107" s="112"/>
    </row>
  </sheetData>
  <mergeCells count="122">
    <mergeCell ref="H102:K102"/>
    <mergeCell ref="B104:K107"/>
    <mergeCell ref="B85:K85"/>
    <mergeCell ref="B86:K92"/>
    <mergeCell ref="B94:K94"/>
    <mergeCell ref="B95:K96"/>
    <mergeCell ref="B97:K99"/>
    <mergeCell ref="H101:K101"/>
    <mergeCell ref="B62:K62"/>
    <mergeCell ref="D65:G65"/>
    <mergeCell ref="H65:K65"/>
    <mergeCell ref="B81:K81"/>
    <mergeCell ref="B82:K82"/>
    <mergeCell ref="B83:K83"/>
    <mergeCell ref="B56:D57"/>
    <mergeCell ref="E56:E57"/>
    <mergeCell ref="F56:F57"/>
    <mergeCell ref="G56:I56"/>
    <mergeCell ref="B58:D59"/>
    <mergeCell ref="E58:E59"/>
    <mergeCell ref="F58:F59"/>
    <mergeCell ref="B52:D52"/>
    <mergeCell ref="G52:I52"/>
    <mergeCell ref="B54:D55"/>
    <mergeCell ref="E54:E55"/>
    <mergeCell ref="F54:F55"/>
    <mergeCell ref="G54:I54"/>
    <mergeCell ref="G55:I55"/>
    <mergeCell ref="B48:D48"/>
    <mergeCell ref="G48:I48"/>
    <mergeCell ref="B50:D50"/>
    <mergeCell ref="G50:I50"/>
    <mergeCell ref="B51:D51"/>
    <mergeCell ref="G51:I51"/>
    <mergeCell ref="J44:J45"/>
    <mergeCell ref="K44:K45"/>
    <mergeCell ref="B46:D46"/>
    <mergeCell ref="G46:I46"/>
    <mergeCell ref="B47:D47"/>
    <mergeCell ref="G47:I47"/>
    <mergeCell ref="B42:D42"/>
    <mergeCell ref="G42:I42"/>
    <mergeCell ref="B43:D43"/>
    <mergeCell ref="G43:I43"/>
    <mergeCell ref="B44:D45"/>
    <mergeCell ref="E44:E45"/>
    <mergeCell ref="F44:F45"/>
    <mergeCell ref="G44:I45"/>
    <mergeCell ref="B39:D40"/>
    <mergeCell ref="E39:E40"/>
    <mergeCell ref="F39:F40"/>
    <mergeCell ref="G39:I39"/>
    <mergeCell ref="G40:I40"/>
    <mergeCell ref="B41:D41"/>
    <mergeCell ref="G41:I41"/>
    <mergeCell ref="B36:D36"/>
    <mergeCell ref="G36:I36"/>
    <mergeCell ref="B37:D37"/>
    <mergeCell ref="G37:I37"/>
    <mergeCell ref="B38:D38"/>
    <mergeCell ref="G38:I38"/>
    <mergeCell ref="B33:D35"/>
    <mergeCell ref="E33:E35"/>
    <mergeCell ref="F33:F35"/>
    <mergeCell ref="G33:I34"/>
    <mergeCell ref="J33:J34"/>
    <mergeCell ref="K33:K34"/>
    <mergeCell ref="G35:I35"/>
    <mergeCell ref="J27:J28"/>
    <mergeCell ref="K27:K28"/>
    <mergeCell ref="B28:D28"/>
    <mergeCell ref="G29:I29"/>
    <mergeCell ref="B31:F32"/>
    <mergeCell ref="G31:K32"/>
    <mergeCell ref="B25:D25"/>
    <mergeCell ref="G25:I25"/>
    <mergeCell ref="B26:D26"/>
    <mergeCell ref="G26:I26"/>
    <mergeCell ref="B27:D27"/>
    <mergeCell ref="G27:I28"/>
    <mergeCell ref="J21:J22"/>
    <mergeCell ref="K21:K22"/>
    <mergeCell ref="B22:D22"/>
    <mergeCell ref="B23:D23"/>
    <mergeCell ref="G23:I23"/>
    <mergeCell ref="B24:D24"/>
    <mergeCell ref="G24:I24"/>
    <mergeCell ref="B19:D19"/>
    <mergeCell ref="G19:I19"/>
    <mergeCell ref="B20:D20"/>
    <mergeCell ref="G20:I20"/>
    <mergeCell ref="B21:D21"/>
    <mergeCell ref="G21:I22"/>
    <mergeCell ref="B15:D15"/>
    <mergeCell ref="G15:I15"/>
    <mergeCell ref="B16:D16"/>
    <mergeCell ref="G16:I16"/>
    <mergeCell ref="B17:D18"/>
    <mergeCell ref="E17:E18"/>
    <mergeCell ref="F17:F18"/>
    <mergeCell ref="G17:I17"/>
    <mergeCell ref="G18:I18"/>
    <mergeCell ref="B12:D12"/>
    <mergeCell ref="G12:I12"/>
    <mergeCell ref="B13:D13"/>
    <mergeCell ref="G13:I13"/>
    <mergeCell ref="B14:D14"/>
    <mergeCell ref="G14:I14"/>
    <mergeCell ref="B7:C7"/>
    <mergeCell ref="D7:G7"/>
    <mergeCell ref="H7:I7"/>
    <mergeCell ref="J7:K7"/>
    <mergeCell ref="B9:K9"/>
    <mergeCell ref="B11:K11"/>
    <mergeCell ref="B1:K1"/>
    <mergeCell ref="B2:K2"/>
    <mergeCell ref="B3:K3"/>
    <mergeCell ref="B5:K5"/>
    <mergeCell ref="B6:C6"/>
    <mergeCell ref="D6:G6"/>
    <mergeCell ref="H6:I6"/>
    <mergeCell ref="J6:K6"/>
  </mergeCells>
  <printOptions/>
  <pageMargins left="0.35433070866141736" right="0.35433070866141736" top="0.3937007874015748" bottom="0.1968503937007874" header="0.5118110236220472" footer="0.3937007874015748"/>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BeogradskaBerza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Ilic</dc:creator>
  <cp:keywords/>
  <dc:description/>
  <cp:lastModifiedBy>Vesna Ilic</cp:lastModifiedBy>
  <dcterms:created xsi:type="dcterms:W3CDTF">2008-07-22T13:04:38Z</dcterms:created>
  <dcterms:modified xsi:type="dcterms:W3CDTF">2008-07-22T13:04:40Z</dcterms:modified>
  <cp:category/>
  <cp:version/>
  <cp:contentType/>
  <cp:contentStatus/>
</cp:coreProperties>
</file>