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895" windowHeight="10170" activeTab="0"/>
  </bookViews>
  <sheets>
    <sheet name="Izvod iz fin.izv.07-kons" sheetId="1" r:id="rId1"/>
  </sheets>
  <definedNames/>
  <calcPr calcId="125725"/>
</workbook>
</file>

<file path=xl/sharedStrings.xml><?xml version="1.0" encoding="utf-8"?>
<sst xmlns="http://schemas.openxmlformats.org/spreadsheetml/2006/main" count="119" uniqueCount="107">
  <si>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</si>
  <si>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КОНСОЛИДОВАНИХ ФИНАНСИЈСКИХ ИЗВЕШТАЈА ЗА 2007. ГОДИНУ</t>
  </si>
  <si>
    <t>Политика а.д., Цетињска 1</t>
  </si>
  <si>
    <t>I ОСНОВНИ ПОДАЦИ</t>
  </si>
  <si>
    <t>1. скраћени назив:</t>
  </si>
  <si>
    <t>Политика а.д. консолидовани са РТВ "Политика"</t>
  </si>
  <si>
    <t>3. матични број:</t>
  </si>
  <si>
    <t>07021747</t>
  </si>
  <si>
    <t>2. адреса:</t>
  </si>
  <si>
    <t>Цетињска 1</t>
  </si>
  <si>
    <t>4. ПИБ:</t>
  </si>
  <si>
    <t>II КОНСОЛИДОВАНИ ФИНАНСИЈСКИ ИЗВЕШТАЈИ</t>
  </si>
  <si>
    <t>КОНСОЛИДОВАНИ БИЛАНС СТАЊА (у 000 дин)</t>
  </si>
  <si>
    <t>АКТИВА</t>
  </si>
  <si>
    <t>2006.</t>
  </si>
  <si>
    <t>2007.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</si>
  <si>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</si>
  <si>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</si>
  <si>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</si>
  <si>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</si>
  <si>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</si>
  <si>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</si>
  <si>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</si>
  <si>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</si>
  <si>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</si>
  <si>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</si>
  <si>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</si>
  <si>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</si>
  <si>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</si>
  <si>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</si>
  <si>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</si>
  <si>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</si>
  <si>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</si>
  <si>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</si>
  <si>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</si>
  <si>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</si>
  <si>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</si>
  <si>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</si>
  <si>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</si>
  <si>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</si>
  <si>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</si>
  <si>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</si>
  <si>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</si>
  <si>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</si>
  <si>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</si>
  <si>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</si>
  <si>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</si>
  <si>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КОНСОЛИДОВАНИ                                                       ИЗВЕШТАЈ О ТОКОВИМА ГОТОВИНЕ ( у 000 дин)</t>
  </si>
  <si>
    <t>КОНСОЛИДОВАНИ 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</si>
  <si>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</si>
  <si>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</si>
  <si>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</si>
  <si>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</si>
  <si>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</si>
  <si>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</si>
  <si>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</si>
  <si>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</si>
  <si>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</si>
  <si>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</si>
  <si>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</si>
  <si>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</si>
  <si>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</si>
  <si>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</si>
  <si>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</si>
  <si>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</si>
  <si>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</si>
  <si>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</si>
  <si>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</si>
  <si>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</si>
  <si>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</si>
  <si>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</si>
  <si>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</si>
  <si>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</si>
  <si>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</si>
  <si>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</si>
  <si>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</si>
  <si>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</si>
  <si>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</si>
  <si>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</si>
  <si>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</si>
  <si>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</si>
  <si>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</si>
  <si>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</si>
  <si>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</si>
  <si>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КОНСОЛИДОВАНИ 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</si>
  <si>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</si>
  <si>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</si>
  <si>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</si>
  <si>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</si>
  <si>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</si>
  <si>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</si>
  <si>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</si>
  <si>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</si>
  <si>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</si>
  <si>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</si>
  <si>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</si>
  <si>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</si>
  <si>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</si>
  <si>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</si>
  <si>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</si>
  <si>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>III ЗАКЉУЧНО МИШЉЕЊЕ РЕВИЗОРА ФОКУС ТЕАМ РЕВИЗИЈЕ О ФИНАНСИЈСКИМ ИЗВЕШТАЈИМА:</t>
    </r>
    <r>
      <rPr>
        <sz val="9"/>
        <rFont val="Arial"/>
        <family val="2"/>
      </rPr>
      <t xml:space="preserve">
По нашем мишљењу, приложени консолидовани финансијски извештаји приказују истинито и објективно,по свим материјално значајним питањима, стање имовине, капитала  и обавеза Акционарског друштва за новинско издавачку делатност "Политика" Београд на дан 31. децембра 2007. године као и резултате пословања за годину која се завршава на тај дан у складу са рачуноводственим прописима Републике Србије.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</si>
  <si>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</si>
  <si>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Значајних промена правног и финансијског положаја на тржишту није било.</t>
  </si>
  <si>
    <t>V МЕСТО И ВРЕМЕ ГДЕ СЕ МОЖЕ ИЗВРШИТИ УВИД У ФИНАНСИЈСКЕ ИЗВЕШТАЈЕ И ИЗВЕШТАЈ 
РЕВИЗОРА</t>
  </si>
  <si>
    <t>Увид у финансијске извештаје и извештаје ревизора може да се изврши у Центру за односе са акционарима у улици Македонска 31/III, сваког радног дана у времену од 10.00 до 14.00 часова.</t>
  </si>
  <si>
    <t>Генерални директор "Политике" а.д.</t>
  </si>
  <si>
    <t>др Зоран Вацић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</si>
</sst>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3" fontId="1" fillId="0" borderId="2" xfId="0" applyNumberFormat="1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Border="1" applyAlignment="1">
      <alignment horizontal="center" vertical="top"/>
    </xf>
    <xf numFmtId="0" fontId="0" fillId="0" borderId="8" xfId="0" applyBorder="1"/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9" xfId="0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0" xfId="0" applyBorder="1"/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1"/>
  <sheetViews>
    <sheetView tabSelected="1" workbookViewId="0" topLeftCell="A1">
      <selection activeCell="Q31" sqref="Q31"/>
    </sheetView>
  </sheetViews>
  <sheetFormatPr defaultColWidth="9.140625" defaultRowHeight="12.75"/>
  <cols>
    <col min="2" max="2" width="11.140625" style="0" customWidth="1"/>
    <col min="3" max="3" width="7.8515625" style="0" customWidth="1"/>
    <col min="4" max="4" width="10.00390625" style="0" customWidth="1"/>
    <col min="6" max="6" width="9.00390625" style="0" customWidth="1"/>
    <col min="7" max="7" width="9.28125" style="0" customWidth="1"/>
    <col min="8" max="8" width="9.00390625" style="0" customWidth="1"/>
    <col min="10" max="10" width="9.8515625" style="0" customWidth="1"/>
    <col min="11" max="11" width="10.00390625" style="0" customWidth="1"/>
    <col min="12" max="13" width="7.57421875" style="0" customWidth="1"/>
    <col min="14" max="14" width="7.8515625" style="0" customWidth="1"/>
  </cols>
  <sheetData>
    <row r="1" spans="2:11" ht="41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2:11" ht="12.75">
      <c r="B4" s="5"/>
      <c r="C4" s="5"/>
      <c r="D4" s="5"/>
      <c r="E4" s="5"/>
      <c r="F4" s="5"/>
      <c r="G4" s="5"/>
      <c r="H4" s="5"/>
      <c r="I4" s="5"/>
      <c r="J4" s="6"/>
      <c r="K4" s="6"/>
    </row>
    <row r="5" spans="2:11" ht="12.75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</row>
    <row r="6" spans="2:11" ht="12.75">
      <c r="B6" s="8" t="s">
        <v>4</v>
      </c>
      <c r="C6" s="8"/>
      <c r="D6" s="9" t="s">
        <v>5</v>
      </c>
      <c r="E6" s="9"/>
      <c r="F6" s="9"/>
      <c r="G6" s="9"/>
      <c r="H6" s="8" t="s">
        <v>6</v>
      </c>
      <c r="I6" s="8"/>
      <c r="J6" s="10" t="s">
        <v>7</v>
      </c>
      <c r="K6" s="10"/>
    </row>
    <row r="7" spans="2:11" ht="12.75">
      <c r="B7" s="8" t="s">
        <v>8</v>
      </c>
      <c r="C7" s="8"/>
      <c r="D7" s="11" t="s">
        <v>9</v>
      </c>
      <c r="E7" s="12"/>
      <c r="F7" s="12"/>
      <c r="G7" s="13"/>
      <c r="H7" s="8" t="s">
        <v>10</v>
      </c>
      <c r="I7" s="8"/>
      <c r="J7" s="11">
        <v>100002524</v>
      </c>
      <c r="K7" s="13"/>
    </row>
    <row r="8" spans="2:11" ht="7.5" customHeight="1">
      <c r="B8" s="14"/>
      <c r="C8" s="14"/>
      <c r="D8" s="15"/>
      <c r="E8" s="15"/>
      <c r="F8" s="16"/>
      <c r="G8" s="16"/>
      <c r="H8" s="17"/>
      <c r="I8" s="17"/>
      <c r="J8" s="16"/>
      <c r="K8" s="16"/>
    </row>
    <row r="9" spans="2:11" ht="12.75"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</row>
    <row r="10" spans="2:1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2:11" ht="12.75">
      <c r="B11" s="20" t="s">
        <v>12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2:11" ht="12.75">
      <c r="B12" s="21" t="s">
        <v>13</v>
      </c>
      <c r="C12" s="21"/>
      <c r="D12" s="21"/>
      <c r="E12" s="22" t="s">
        <v>14</v>
      </c>
      <c r="F12" s="22" t="s">
        <v>15</v>
      </c>
      <c r="G12" s="21" t="s">
        <v>16</v>
      </c>
      <c r="H12" s="21"/>
      <c r="I12" s="21"/>
      <c r="J12" s="22" t="s">
        <v>14</v>
      </c>
      <c r="K12" s="22" t="s">
        <v>15</v>
      </c>
    </row>
    <row r="13" spans="2:11" ht="12.75">
      <c r="B13" s="23" t="s">
        <v>17</v>
      </c>
      <c r="C13" s="23"/>
      <c r="D13" s="23"/>
      <c r="E13" s="24">
        <f>SUM(E14:E19)</f>
        <v>4887651</v>
      </c>
      <c r="F13" s="24">
        <v>4740588</v>
      </c>
      <c r="G13" s="23" t="s">
        <v>18</v>
      </c>
      <c r="H13" s="23"/>
      <c r="I13" s="23"/>
      <c r="J13" s="24">
        <f>J14+J15+J16+J17+J18-J19-J20</f>
        <v>3379940</v>
      </c>
      <c r="K13" s="24">
        <v>3395975</v>
      </c>
    </row>
    <row r="14" spans="2:11" ht="12.75">
      <c r="B14" s="25" t="s">
        <v>19</v>
      </c>
      <c r="C14" s="23"/>
      <c r="D14" s="23"/>
      <c r="E14" s="24"/>
      <c r="F14" s="24"/>
      <c r="G14" s="26" t="s">
        <v>20</v>
      </c>
      <c r="H14" s="27"/>
      <c r="I14" s="28"/>
      <c r="J14" s="24">
        <v>3685949</v>
      </c>
      <c r="K14" s="24">
        <v>3686155</v>
      </c>
    </row>
    <row r="15" spans="2:11" ht="12.75">
      <c r="B15" s="29" t="s">
        <v>21</v>
      </c>
      <c r="C15" s="29"/>
      <c r="D15" s="29"/>
      <c r="E15" s="24"/>
      <c r="F15" s="24"/>
      <c r="G15" s="25" t="s">
        <v>22</v>
      </c>
      <c r="H15" s="25"/>
      <c r="I15" s="25"/>
      <c r="J15" s="24"/>
      <c r="K15" s="24"/>
    </row>
    <row r="16" spans="2:11" ht="12.75">
      <c r="B16" s="25" t="s">
        <v>23</v>
      </c>
      <c r="C16" s="25"/>
      <c r="D16" s="25"/>
      <c r="E16" s="24">
        <v>6562</v>
      </c>
      <c r="F16" s="24">
        <v>1153</v>
      </c>
      <c r="G16" s="25" t="s">
        <v>24</v>
      </c>
      <c r="H16" s="25"/>
      <c r="I16" s="25"/>
      <c r="J16" s="24"/>
      <c r="K16" s="24"/>
    </row>
    <row r="17" spans="2:11" ht="12.75">
      <c r="B17" s="30" t="s">
        <v>25</v>
      </c>
      <c r="C17" s="25"/>
      <c r="D17" s="25"/>
      <c r="E17" s="31">
        <f>2496902+481838</f>
        <v>2978740</v>
      </c>
      <c r="F17" s="31">
        <v>2993830</v>
      </c>
      <c r="G17" s="25" t="s">
        <v>26</v>
      </c>
      <c r="H17" s="25"/>
      <c r="I17" s="25"/>
      <c r="J17" s="24">
        <v>254635</v>
      </c>
      <c r="K17" s="24">
        <v>389197</v>
      </c>
    </row>
    <row r="18" spans="2:11" ht="12.75">
      <c r="B18" s="25"/>
      <c r="C18" s="25"/>
      <c r="D18" s="25"/>
      <c r="E18" s="31"/>
      <c r="F18" s="31"/>
      <c r="G18" s="25" t="s">
        <v>27</v>
      </c>
      <c r="H18" s="25"/>
      <c r="I18" s="25"/>
      <c r="J18" s="24">
        <v>25551</v>
      </c>
      <c r="K18" s="24">
        <v>25853</v>
      </c>
    </row>
    <row r="19" spans="2:11" ht="12.75">
      <c r="B19" s="25" t="s">
        <v>28</v>
      </c>
      <c r="C19" s="25"/>
      <c r="D19" s="25"/>
      <c r="E19" s="24">
        <f>1870085+32264</f>
        <v>1902349</v>
      </c>
      <c r="F19" s="24">
        <v>1745605</v>
      </c>
      <c r="G19" s="25" t="s">
        <v>29</v>
      </c>
      <c r="H19" s="25"/>
      <c r="I19" s="25"/>
      <c r="J19" s="24">
        <v>586195</v>
      </c>
      <c r="K19" s="24">
        <v>705230</v>
      </c>
    </row>
    <row r="20" spans="2:11" ht="20.25" customHeight="1">
      <c r="B20" s="23" t="s">
        <v>30</v>
      </c>
      <c r="C20" s="23"/>
      <c r="D20" s="23"/>
      <c r="E20" s="24">
        <f>SUM(E21:E24)</f>
        <v>487703</v>
      </c>
      <c r="F20" s="24">
        <v>288026</v>
      </c>
      <c r="G20" s="32" t="s">
        <v>31</v>
      </c>
      <c r="H20" s="33"/>
      <c r="I20" s="34"/>
      <c r="J20" s="24"/>
      <c r="K20" s="24"/>
    </row>
    <row r="21" spans="2:11" ht="12.75" customHeight="1">
      <c r="B21" s="25" t="s">
        <v>32</v>
      </c>
      <c r="C21" s="25"/>
      <c r="D21" s="25"/>
      <c r="E21" s="24">
        <v>77875</v>
      </c>
      <c r="F21" s="24">
        <v>118717</v>
      </c>
      <c r="G21" s="35" t="s">
        <v>33</v>
      </c>
      <c r="H21" s="36"/>
      <c r="I21" s="36"/>
      <c r="J21" s="31">
        <f>SUM(J23:J26)</f>
        <v>1995414</v>
      </c>
      <c r="K21" s="31">
        <v>1632639</v>
      </c>
    </row>
    <row r="22" spans="2:11" ht="42.75" customHeight="1">
      <c r="B22" s="37" t="s">
        <v>34</v>
      </c>
      <c r="C22" s="29"/>
      <c r="D22" s="29"/>
      <c r="E22" s="24"/>
      <c r="F22" s="24"/>
      <c r="G22" s="36"/>
      <c r="H22" s="36"/>
      <c r="I22" s="36"/>
      <c r="J22" s="31"/>
      <c r="K22" s="31"/>
    </row>
    <row r="23" spans="2:11" ht="12.75">
      <c r="B23" s="25" t="s">
        <v>35</v>
      </c>
      <c r="C23" s="25"/>
      <c r="D23" s="25"/>
      <c r="E23" s="24">
        <f>131301+272240+6287</f>
        <v>409828</v>
      </c>
      <c r="F23" s="24">
        <v>169309</v>
      </c>
      <c r="G23" s="25" t="s">
        <v>36</v>
      </c>
      <c r="H23" s="25"/>
      <c r="I23" s="25"/>
      <c r="J23" s="24">
        <v>806034</v>
      </c>
      <c r="K23" s="24">
        <v>340661</v>
      </c>
    </row>
    <row r="24" spans="2:11" ht="12.75">
      <c r="B24" s="25" t="s">
        <v>37</v>
      </c>
      <c r="C24" s="25"/>
      <c r="D24" s="25"/>
      <c r="E24" s="24"/>
      <c r="F24" s="24"/>
      <c r="G24" s="25" t="s">
        <v>38</v>
      </c>
      <c r="H24" s="25"/>
      <c r="I24" s="25"/>
      <c r="J24" s="24">
        <f>171068+153185</f>
        <v>324253</v>
      </c>
      <c r="K24" s="24">
        <v>233363</v>
      </c>
    </row>
    <row r="25" spans="2:11" ht="12.75">
      <c r="B25" s="23" t="s">
        <v>39</v>
      </c>
      <c r="C25" s="23"/>
      <c r="D25" s="23"/>
      <c r="E25" s="24">
        <f>E13+E20</f>
        <v>5375354</v>
      </c>
      <c r="F25" s="24">
        <v>5028614</v>
      </c>
      <c r="G25" s="25" t="s">
        <v>40</v>
      </c>
      <c r="H25" s="25"/>
      <c r="I25" s="25"/>
      <c r="J25" s="24">
        <f>177341+253798+144011+117064+148573</f>
        <v>840787</v>
      </c>
      <c r="K25" s="24">
        <v>1031495</v>
      </c>
    </row>
    <row r="26" spans="2:11" ht="19.5" customHeight="1">
      <c r="B26" s="38" t="s">
        <v>41</v>
      </c>
      <c r="C26" s="39"/>
      <c r="D26" s="40"/>
      <c r="E26" s="24"/>
      <c r="F26" s="24"/>
      <c r="G26" s="25" t="s">
        <v>42</v>
      </c>
      <c r="H26" s="25"/>
      <c r="I26" s="25"/>
      <c r="J26" s="24">
        <v>24340</v>
      </c>
      <c r="K26" s="24">
        <v>27120</v>
      </c>
    </row>
    <row r="27" spans="2:11" ht="12.75">
      <c r="B27" s="23" t="s">
        <v>43</v>
      </c>
      <c r="C27" s="23"/>
      <c r="D27" s="23"/>
      <c r="E27" s="24">
        <f>SUM(E25:E26)</f>
        <v>5375354</v>
      </c>
      <c r="F27" s="24">
        <v>5028614</v>
      </c>
      <c r="G27" s="41" t="s">
        <v>44</v>
      </c>
      <c r="H27" s="41"/>
      <c r="I27" s="41"/>
      <c r="J27" s="31">
        <f>J13+J21</f>
        <v>5375354</v>
      </c>
      <c r="K27" s="31">
        <v>5028614</v>
      </c>
    </row>
    <row r="28" spans="2:11" ht="12.75">
      <c r="B28" s="23" t="s">
        <v>45</v>
      </c>
      <c r="C28" s="23"/>
      <c r="D28" s="23"/>
      <c r="E28" s="24">
        <v>396952</v>
      </c>
      <c r="F28" s="24">
        <v>502758</v>
      </c>
      <c r="G28" s="41"/>
      <c r="H28" s="41"/>
      <c r="I28" s="41"/>
      <c r="J28" s="31"/>
      <c r="K28" s="31"/>
    </row>
    <row r="29" spans="7:11" ht="12.75">
      <c r="G29" s="42" t="s">
        <v>46</v>
      </c>
      <c r="H29" s="43"/>
      <c r="I29" s="43"/>
      <c r="J29" s="44">
        <v>396952</v>
      </c>
      <c r="K29" s="44">
        <v>502758</v>
      </c>
    </row>
    <row r="30" ht="8.1" customHeight="1"/>
    <row r="31" spans="2:11" ht="12.75">
      <c r="B31" s="45" t="s">
        <v>47</v>
      </c>
      <c r="C31" s="46"/>
      <c r="D31" s="46"/>
      <c r="E31" s="46"/>
      <c r="F31" s="46"/>
      <c r="G31" s="46" t="s">
        <v>48</v>
      </c>
      <c r="H31" s="46"/>
      <c r="I31" s="46"/>
      <c r="J31" s="46"/>
      <c r="K31" s="46"/>
    </row>
    <row r="32" spans="2:11" ht="12.75">
      <c r="B32" s="47"/>
      <c r="C32" s="47"/>
      <c r="D32" s="47"/>
      <c r="E32" s="47"/>
      <c r="F32" s="47"/>
      <c r="G32" s="46"/>
      <c r="H32" s="46"/>
      <c r="I32" s="46"/>
      <c r="J32" s="46"/>
      <c r="K32" s="46"/>
    </row>
    <row r="33" spans="2:11" ht="12.75" customHeight="1">
      <c r="B33" s="48" t="s">
        <v>49</v>
      </c>
      <c r="C33" s="48"/>
      <c r="D33" s="48"/>
      <c r="E33" s="49" t="s">
        <v>14</v>
      </c>
      <c r="F33" s="49" t="s">
        <v>15</v>
      </c>
      <c r="G33" s="35" t="s">
        <v>50</v>
      </c>
      <c r="H33" s="23"/>
      <c r="I33" s="23"/>
      <c r="J33" s="49" t="s">
        <v>14</v>
      </c>
      <c r="K33" s="49" t="s">
        <v>15</v>
      </c>
    </row>
    <row r="34" spans="2:11" ht="12.75">
      <c r="B34" s="48"/>
      <c r="C34" s="48"/>
      <c r="D34" s="48"/>
      <c r="E34" s="49"/>
      <c r="F34" s="49"/>
      <c r="G34" s="23"/>
      <c r="H34" s="23"/>
      <c r="I34" s="23"/>
      <c r="J34" s="49"/>
      <c r="K34" s="49"/>
    </row>
    <row r="35" spans="2:11" ht="12.75">
      <c r="B35" s="48"/>
      <c r="C35" s="48"/>
      <c r="D35" s="48"/>
      <c r="E35" s="49"/>
      <c r="F35" s="49"/>
      <c r="G35" s="25" t="s">
        <v>51</v>
      </c>
      <c r="H35" s="25"/>
      <c r="I35" s="25"/>
      <c r="J35" s="50">
        <f>876787+254528</f>
        <v>1131315</v>
      </c>
      <c r="K35" s="50">
        <v>1011227</v>
      </c>
    </row>
    <row r="36" spans="2:11" ht="12.75">
      <c r="B36" s="25" t="s">
        <v>52</v>
      </c>
      <c r="C36" s="25"/>
      <c r="D36" s="25"/>
      <c r="E36" s="24">
        <f>863933+348154</f>
        <v>1212087</v>
      </c>
      <c r="F36" s="24">
        <v>1188054</v>
      </c>
      <c r="G36" s="25" t="s">
        <v>53</v>
      </c>
      <c r="H36" s="25"/>
      <c r="I36" s="25"/>
      <c r="J36" s="50">
        <f>289+520634+360730+127055+270290</f>
        <v>1278998</v>
      </c>
      <c r="K36" s="50">
        <v>1346507</v>
      </c>
    </row>
    <row r="37" spans="2:11" ht="12.75">
      <c r="B37" s="25" t="s">
        <v>54</v>
      </c>
      <c r="C37" s="25"/>
      <c r="D37" s="25"/>
      <c r="E37" s="24">
        <f>855955+329199+58869+580971</f>
        <v>1824994</v>
      </c>
      <c r="F37" s="24">
        <v>1283099</v>
      </c>
      <c r="G37" s="25" t="s">
        <v>55</v>
      </c>
      <c r="H37" s="25"/>
      <c r="I37" s="25"/>
      <c r="J37" s="51">
        <f>J35-J36</f>
        <v>-147683</v>
      </c>
      <c r="K37" s="51">
        <v>-335280</v>
      </c>
    </row>
    <row r="38" spans="2:11" ht="12.75">
      <c r="B38" s="52" t="s">
        <v>56</v>
      </c>
      <c r="C38" s="52"/>
      <c r="D38" s="52"/>
      <c r="E38" s="53">
        <f>E36-E37</f>
        <v>-612907</v>
      </c>
      <c r="F38" s="53">
        <v>-95045</v>
      </c>
      <c r="G38" s="25" t="s">
        <v>57</v>
      </c>
      <c r="H38" s="25"/>
      <c r="I38" s="25"/>
      <c r="J38" s="50">
        <v>101396</v>
      </c>
      <c r="K38" s="50">
        <v>33022</v>
      </c>
    </row>
    <row r="39" spans="2:11" ht="12.75">
      <c r="B39" s="35" t="s">
        <v>58</v>
      </c>
      <c r="C39" s="35"/>
      <c r="D39" s="35"/>
      <c r="E39" s="31"/>
      <c r="F39" s="31"/>
      <c r="G39" s="25" t="s">
        <v>59</v>
      </c>
      <c r="H39" s="25"/>
      <c r="I39" s="25"/>
      <c r="J39" s="50">
        <v>136822</v>
      </c>
      <c r="K39" s="50">
        <v>80105</v>
      </c>
    </row>
    <row r="40" spans="2:11" ht="12.75" customHeight="1">
      <c r="B40" s="35"/>
      <c r="C40" s="35"/>
      <c r="D40" s="35"/>
      <c r="E40" s="31"/>
      <c r="F40" s="31"/>
      <c r="G40" s="30" t="s">
        <v>60</v>
      </c>
      <c r="H40" s="30"/>
      <c r="I40" s="30"/>
      <c r="J40" s="50">
        <v>116864</v>
      </c>
      <c r="K40" s="50">
        <v>575552</v>
      </c>
    </row>
    <row r="41" spans="2:11" ht="21" customHeight="1">
      <c r="B41" s="30" t="s">
        <v>61</v>
      </c>
      <c r="C41" s="30"/>
      <c r="D41" s="30"/>
      <c r="E41" s="24">
        <f>1001+601</f>
        <v>1602</v>
      </c>
      <c r="F41" s="24">
        <v>241120</v>
      </c>
      <c r="G41" s="30" t="s">
        <v>62</v>
      </c>
      <c r="H41" s="35"/>
      <c r="I41" s="35"/>
      <c r="J41" s="50">
        <v>17443</v>
      </c>
      <c r="K41" s="50">
        <v>304747</v>
      </c>
    </row>
    <row r="42" spans="2:11" ht="33" customHeight="1">
      <c r="B42" s="30" t="s">
        <v>63</v>
      </c>
      <c r="C42" s="30"/>
      <c r="D42" s="30"/>
      <c r="E42" s="24">
        <f>44853+65750</f>
        <v>110603</v>
      </c>
      <c r="F42" s="24">
        <v>181230</v>
      </c>
      <c r="G42" s="30" t="s">
        <v>64</v>
      </c>
      <c r="H42" s="25"/>
      <c r="I42" s="25"/>
      <c r="J42" s="51">
        <v>-83688</v>
      </c>
      <c r="K42" s="51">
        <v>-1455998</v>
      </c>
    </row>
    <row r="43" spans="2:11" ht="30.75" customHeight="1">
      <c r="B43" s="25" t="s">
        <v>56</v>
      </c>
      <c r="C43" s="25"/>
      <c r="D43" s="25"/>
      <c r="E43" s="53">
        <f>E41-E42</f>
        <v>-109001</v>
      </c>
      <c r="F43" s="53">
        <v>59890</v>
      </c>
      <c r="G43" s="54" t="s">
        <v>65</v>
      </c>
      <c r="H43" s="55"/>
      <c r="I43" s="56"/>
      <c r="J43" s="50">
        <v>11993</v>
      </c>
      <c r="K43" s="50">
        <v>-1263</v>
      </c>
    </row>
    <row r="44" spans="2:11" ht="12.75" customHeight="1">
      <c r="B44" s="35" t="s">
        <v>66</v>
      </c>
      <c r="C44" s="35"/>
      <c r="D44" s="35"/>
      <c r="E44" s="31"/>
      <c r="F44" s="31"/>
      <c r="G44" s="35" t="s">
        <v>67</v>
      </c>
      <c r="H44" s="35"/>
      <c r="I44" s="35"/>
      <c r="J44" s="57">
        <f>-71695</f>
        <v>-71695</v>
      </c>
      <c r="K44" s="57">
        <v>-112821</v>
      </c>
    </row>
    <row r="45" spans="2:11" ht="12.75">
      <c r="B45" s="35"/>
      <c r="C45" s="35"/>
      <c r="D45" s="35"/>
      <c r="E45" s="31"/>
      <c r="F45" s="31"/>
      <c r="G45" s="35"/>
      <c r="H45" s="35"/>
      <c r="I45" s="35"/>
      <c r="J45" s="57"/>
      <c r="K45" s="57"/>
    </row>
    <row r="46" spans="2:11" ht="21.75" customHeight="1">
      <c r="B46" s="30" t="s">
        <v>68</v>
      </c>
      <c r="C46" s="30"/>
      <c r="D46" s="30"/>
      <c r="E46" s="24">
        <f>1335102</f>
        <v>1335102</v>
      </c>
      <c r="F46" s="24">
        <v>207</v>
      </c>
      <c r="G46" s="23" t="s">
        <v>69</v>
      </c>
      <c r="H46" s="23"/>
      <c r="I46" s="23"/>
      <c r="J46" s="50">
        <v>2374</v>
      </c>
      <c r="K46" s="50">
        <v>2780</v>
      </c>
    </row>
    <row r="47" spans="2:11" ht="30" customHeight="1">
      <c r="B47" s="30" t="s">
        <v>70</v>
      </c>
      <c r="C47" s="30"/>
      <c r="D47" s="30"/>
      <c r="E47" s="24">
        <f>319860+83310</f>
        <v>403170</v>
      </c>
      <c r="F47" s="24">
        <v>216381</v>
      </c>
      <c r="G47" s="48" t="s">
        <v>71</v>
      </c>
      <c r="H47" s="41"/>
      <c r="I47" s="41"/>
      <c r="J47" s="50"/>
      <c r="K47" s="50"/>
    </row>
    <row r="48" spans="2:11" ht="16.5" customHeight="1">
      <c r="B48" s="25" t="s">
        <v>56</v>
      </c>
      <c r="C48" s="25"/>
      <c r="D48" s="25"/>
      <c r="E48" s="24">
        <f>E46-E47</f>
        <v>931932</v>
      </c>
      <c r="F48" s="24">
        <v>-216174</v>
      </c>
      <c r="G48" s="41" t="s">
        <v>72</v>
      </c>
      <c r="H48" s="41"/>
      <c r="I48" s="41"/>
      <c r="J48" s="51">
        <v>-74069</v>
      </c>
      <c r="K48" s="51">
        <v>-118733</v>
      </c>
    </row>
    <row r="49" spans="2:11" ht="34.5" customHeight="1">
      <c r="B49" s="41" t="s">
        <v>73</v>
      </c>
      <c r="C49" s="41"/>
      <c r="D49" s="41"/>
      <c r="E49" s="24">
        <f>E36+E41+E46</f>
        <v>2548791</v>
      </c>
      <c r="F49" s="24">
        <v>1429381</v>
      </c>
      <c r="G49" s="48" t="s">
        <v>74</v>
      </c>
      <c r="H49" s="41"/>
      <c r="I49" s="41"/>
      <c r="J49" s="50"/>
      <c r="K49" s="50"/>
    </row>
    <row r="50" spans="2:11" ht="42" customHeight="1">
      <c r="B50" s="41" t="s">
        <v>75</v>
      </c>
      <c r="C50" s="41"/>
      <c r="D50" s="41"/>
      <c r="E50" s="24">
        <f>E37+E42+E47</f>
        <v>2338767</v>
      </c>
      <c r="F50" s="24">
        <v>1680710</v>
      </c>
      <c r="G50" s="35" t="s">
        <v>76</v>
      </c>
      <c r="H50" s="23"/>
      <c r="I50" s="23"/>
      <c r="J50" s="50"/>
      <c r="K50" s="50"/>
    </row>
    <row r="51" spans="2:11" ht="18" customHeight="1">
      <c r="B51" s="23" t="s">
        <v>77</v>
      </c>
      <c r="C51" s="23"/>
      <c r="D51" s="23"/>
      <c r="E51" s="24">
        <f>E49-E50</f>
        <v>210024</v>
      </c>
      <c r="F51" s="24">
        <v>-251329</v>
      </c>
      <c r="G51" s="23" t="s">
        <v>78</v>
      </c>
      <c r="H51" s="23"/>
      <c r="I51" s="23"/>
      <c r="J51" s="50"/>
      <c r="K51" s="50"/>
    </row>
    <row r="52" spans="2:11" ht="15" customHeight="1">
      <c r="B52" s="35" t="s">
        <v>79</v>
      </c>
      <c r="C52" s="35"/>
      <c r="D52" s="35"/>
      <c r="E52" s="31">
        <v>15215</v>
      </c>
      <c r="F52" s="31">
        <v>272240</v>
      </c>
      <c r="G52" s="23" t="s">
        <v>80</v>
      </c>
      <c r="H52" s="23"/>
      <c r="I52" s="23"/>
      <c r="J52" s="50"/>
      <c r="K52" s="50"/>
    </row>
    <row r="53" spans="2:11" ht="26.25" customHeight="1">
      <c r="B53" s="35"/>
      <c r="C53" s="35"/>
      <c r="D53" s="35"/>
      <c r="E53" s="31"/>
      <c r="F53" s="31"/>
      <c r="G53" s="35" t="s">
        <v>81</v>
      </c>
      <c r="H53" s="23"/>
      <c r="I53" s="23"/>
      <c r="J53" s="50"/>
      <c r="K53" s="50"/>
    </row>
    <row r="54" spans="2:11" ht="20.25" customHeight="1">
      <c r="B54" s="35" t="s">
        <v>82</v>
      </c>
      <c r="C54" s="35"/>
      <c r="D54" s="35"/>
      <c r="E54" s="31">
        <f>96553-49552</f>
        <v>47001</v>
      </c>
      <c r="F54" s="31">
        <v>-6984</v>
      </c>
      <c r="G54" s="58"/>
      <c r="H54" s="59"/>
      <c r="I54" s="59"/>
      <c r="J54" s="60"/>
      <c r="K54" s="60"/>
    </row>
    <row r="55" spans="2:6" ht="15.75" customHeight="1">
      <c r="B55" s="35"/>
      <c r="C55" s="35"/>
      <c r="D55" s="35"/>
      <c r="E55" s="31"/>
      <c r="F55" s="31"/>
    </row>
    <row r="56" spans="2:6" ht="12.75">
      <c r="B56" s="35" t="s">
        <v>83</v>
      </c>
      <c r="C56" s="35"/>
      <c r="D56" s="35"/>
      <c r="E56" s="31">
        <f>E51+E52+E54</f>
        <v>272240</v>
      </c>
      <c r="F56" s="31">
        <v>13927</v>
      </c>
    </row>
    <row r="57" spans="2:6" ht="12.75">
      <c r="B57" s="35"/>
      <c r="C57" s="35"/>
      <c r="D57" s="35"/>
      <c r="E57" s="31"/>
      <c r="F57" s="31"/>
    </row>
    <row r="58" ht="14.25" customHeight="1"/>
    <row r="59" spans="2:14" ht="12.75">
      <c r="B59" s="20" t="s">
        <v>84</v>
      </c>
      <c r="C59" s="20"/>
      <c r="D59" s="20"/>
      <c r="E59" s="20"/>
      <c r="F59" s="20"/>
      <c r="G59" s="20"/>
      <c r="H59" s="20"/>
      <c r="I59" s="20"/>
      <c r="J59" s="20"/>
      <c r="K59" s="20"/>
      <c r="L59" s="61"/>
      <c r="M59" s="61"/>
      <c r="N59" s="61"/>
    </row>
    <row r="60" ht="7.5" customHeight="1"/>
    <row r="61" spans="2:14" ht="12" customHeight="1">
      <c r="B61" s="62"/>
      <c r="C61" s="63"/>
      <c r="D61" s="64">
        <v>2006</v>
      </c>
      <c r="E61" s="64"/>
      <c r="F61" s="64"/>
      <c r="G61" s="64"/>
      <c r="H61" s="64">
        <v>2007</v>
      </c>
      <c r="I61" s="64"/>
      <c r="J61" s="64"/>
      <c r="K61" s="64"/>
      <c r="L61" s="65"/>
      <c r="M61" s="65"/>
      <c r="N61" s="65"/>
    </row>
    <row r="62" spans="2:14" ht="27.75" customHeight="1" hidden="1">
      <c r="B62" s="66"/>
      <c r="C62" s="67"/>
      <c r="D62" s="68"/>
      <c r="E62" s="68"/>
      <c r="F62" s="68"/>
      <c r="G62" s="68"/>
      <c r="H62" s="68"/>
      <c r="I62" s="68"/>
      <c r="J62" s="68"/>
      <c r="K62" s="69"/>
      <c r="L62" s="70"/>
      <c r="M62" s="70"/>
      <c r="N62" s="70"/>
    </row>
    <row r="63" spans="2:14" ht="28.5" customHeight="1">
      <c r="B63" s="71"/>
      <c r="C63" s="72"/>
      <c r="D63" s="68" t="s">
        <v>85</v>
      </c>
      <c r="E63" s="68" t="s">
        <v>86</v>
      </c>
      <c r="F63" s="68" t="s">
        <v>87</v>
      </c>
      <c r="G63" s="68" t="s">
        <v>88</v>
      </c>
      <c r="H63" s="68" t="s">
        <v>85</v>
      </c>
      <c r="I63" s="68" t="s">
        <v>86</v>
      </c>
      <c r="J63" s="68" t="s">
        <v>87</v>
      </c>
      <c r="K63" s="68" t="s">
        <v>88</v>
      </c>
      <c r="L63" s="70"/>
      <c r="M63" s="70"/>
      <c r="N63" s="70"/>
    </row>
    <row r="64" spans="2:11" ht="21.75" customHeight="1">
      <c r="B64" s="73" t="s">
        <v>89</v>
      </c>
      <c r="C64" s="73"/>
      <c r="D64" s="74">
        <v>2328939</v>
      </c>
      <c r="E64" s="74">
        <v>1336081</v>
      </c>
      <c r="F64" s="74">
        <v>374</v>
      </c>
      <c r="G64" s="74">
        <f>D64+E64-F64</f>
        <v>3664646</v>
      </c>
      <c r="H64" s="74">
        <v>3664646</v>
      </c>
      <c r="I64" s="74"/>
      <c r="J64" s="74"/>
      <c r="K64" s="74">
        <v>3664646</v>
      </c>
    </row>
    <row r="65" spans="2:11" ht="21.75" customHeight="1">
      <c r="B65" s="75" t="s">
        <v>90</v>
      </c>
      <c r="C65" s="75"/>
      <c r="D65" s="76">
        <v>22282</v>
      </c>
      <c r="E65" s="76"/>
      <c r="F65" s="76">
        <v>979</v>
      </c>
      <c r="G65" s="74">
        <f>D65+E65-F65</f>
        <v>21303</v>
      </c>
      <c r="H65" s="76">
        <v>21303</v>
      </c>
      <c r="I65" s="76">
        <v>206</v>
      </c>
      <c r="J65" s="76"/>
      <c r="K65" s="74">
        <v>21509</v>
      </c>
    </row>
    <row r="66" spans="2:11" ht="30" customHeight="1">
      <c r="B66" s="75" t="s">
        <v>91</v>
      </c>
      <c r="C66" s="75"/>
      <c r="D66" s="77">
        <v>28725</v>
      </c>
      <c r="E66" s="77"/>
      <c r="F66" s="77">
        <v>28725</v>
      </c>
      <c r="G66" s="74"/>
      <c r="H66" s="77"/>
      <c r="I66" s="77"/>
      <c r="J66" s="77"/>
      <c r="K66" s="74"/>
    </row>
    <row r="67" spans="2:11" ht="21.75" customHeight="1">
      <c r="B67" s="75" t="s">
        <v>92</v>
      </c>
      <c r="C67" s="75"/>
      <c r="D67" s="77"/>
      <c r="E67" s="77"/>
      <c r="F67" s="77"/>
      <c r="G67" s="76"/>
      <c r="H67" s="77"/>
      <c r="I67" s="77"/>
      <c r="J67" s="77"/>
      <c r="K67" s="74"/>
    </row>
    <row r="68" spans="2:11" ht="21.75" customHeight="1">
      <c r="B68" s="75" t="s">
        <v>93</v>
      </c>
      <c r="C68" s="75"/>
      <c r="D68" s="77"/>
      <c r="E68" s="77"/>
      <c r="F68" s="77"/>
      <c r="G68" s="76"/>
      <c r="H68" s="77"/>
      <c r="I68" s="77"/>
      <c r="J68" s="77"/>
      <c r="K68" s="74"/>
    </row>
    <row r="69" spans="2:11" ht="21.75" customHeight="1">
      <c r="B69" s="75" t="s">
        <v>94</v>
      </c>
      <c r="C69" s="75"/>
      <c r="D69" s="77"/>
      <c r="E69" s="77">
        <v>254635</v>
      </c>
      <c r="F69" s="77"/>
      <c r="G69" s="74">
        <f>D69+E69-F69</f>
        <v>254635</v>
      </c>
      <c r="H69" s="77">
        <v>254635</v>
      </c>
      <c r="I69" s="77">
        <v>134562</v>
      </c>
      <c r="J69" s="77"/>
      <c r="K69" s="74">
        <v>389197</v>
      </c>
    </row>
    <row r="70" spans="2:11" ht="21.75" customHeight="1">
      <c r="B70" s="75" t="s">
        <v>95</v>
      </c>
      <c r="C70" s="75"/>
      <c r="D70" s="77">
        <v>1503615</v>
      </c>
      <c r="E70" s="77">
        <v>25551</v>
      </c>
      <c r="F70" s="77">
        <v>1503615</v>
      </c>
      <c r="G70" s="74">
        <f>D70+E70-F70</f>
        <v>25551</v>
      </c>
      <c r="H70" s="77">
        <v>25551</v>
      </c>
      <c r="I70" s="77">
        <v>302</v>
      </c>
      <c r="J70" s="77"/>
      <c r="K70" s="74">
        <v>25853</v>
      </c>
    </row>
    <row r="71" spans="2:11" ht="30.75" customHeight="1">
      <c r="B71" s="75" t="s">
        <v>96</v>
      </c>
      <c r="C71" s="75"/>
      <c r="D71" s="77">
        <v>1990582</v>
      </c>
      <c r="E71" s="77">
        <v>99620</v>
      </c>
      <c r="F71" s="77">
        <f>1503615+392</f>
        <v>1504007</v>
      </c>
      <c r="G71" s="74">
        <f>D71+E71-F71</f>
        <v>586195</v>
      </c>
      <c r="H71" s="77">
        <v>586195</v>
      </c>
      <c r="I71" s="77">
        <v>119035</v>
      </c>
      <c r="J71" s="77"/>
      <c r="K71" s="74">
        <v>705230</v>
      </c>
    </row>
    <row r="72" spans="2:11" ht="30" customHeight="1">
      <c r="B72" s="75" t="s">
        <v>97</v>
      </c>
      <c r="C72" s="75"/>
      <c r="D72" s="77"/>
      <c r="E72" s="77"/>
      <c r="F72" s="77"/>
      <c r="G72" s="76"/>
      <c r="H72" s="77"/>
      <c r="I72" s="77"/>
      <c r="J72" s="77"/>
      <c r="K72" s="74"/>
    </row>
    <row r="73" spans="2:11" ht="21.75" customHeight="1">
      <c r="B73" s="75" t="s">
        <v>98</v>
      </c>
      <c r="C73" s="75"/>
      <c r="D73" s="77">
        <v>0</v>
      </c>
      <c r="E73" s="77">
        <v>0</v>
      </c>
      <c r="F73" s="77">
        <v>0</v>
      </c>
      <c r="G73" s="76">
        <v>0</v>
      </c>
      <c r="H73" s="77">
        <v>0</v>
      </c>
      <c r="I73" s="77">
        <v>0</v>
      </c>
      <c r="J73" s="77">
        <v>0</v>
      </c>
      <c r="K73" s="74">
        <v>0</v>
      </c>
    </row>
    <row r="74" spans="2:11" ht="31.5" customHeight="1">
      <c r="B74" s="75" t="s">
        <v>99</v>
      </c>
      <c r="C74" s="75"/>
      <c r="D74" s="77"/>
      <c r="E74" s="77"/>
      <c r="F74" s="77"/>
      <c r="G74" s="76"/>
      <c r="H74" s="77"/>
      <c r="I74" s="77"/>
      <c r="J74" s="77"/>
      <c r="K74" s="74"/>
    </row>
    <row r="75" spans="2:11" ht="19.5" customHeight="1">
      <c r="B75" s="78"/>
      <c r="C75" s="79"/>
      <c r="D75" s="70"/>
      <c r="E75" s="70"/>
      <c r="F75" s="70"/>
      <c r="G75" s="70"/>
      <c r="H75" s="70"/>
      <c r="I75" s="70"/>
      <c r="J75" s="70"/>
      <c r="K75" s="70"/>
    </row>
    <row r="76" ht="29.25" customHeight="1" hidden="1"/>
    <row r="77" spans="2:11" ht="85.5" customHeight="1">
      <c r="B77" s="80" t="s">
        <v>100</v>
      </c>
      <c r="C77" s="81"/>
      <c r="D77" s="81"/>
      <c r="E77" s="81"/>
      <c r="F77" s="81"/>
      <c r="G77" s="81"/>
      <c r="H77" s="81"/>
      <c r="I77" s="81"/>
      <c r="J77" s="81"/>
      <c r="K77" s="81"/>
    </row>
    <row r="78" spans="2:11" ht="21" customHeight="1">
      <c r="B78" s="82"/>
      <c r="C78" s="83"/>
      <c r="D78" s="83"/>
      <c r="E78" s="83"/>
      <c r="F78" s="83"/>
      <c r="G78" s="83"/>
      <c r="H78" s="83"/>
      <c r="I78" s="83"/>
      <c r="J78" s="83"/>
      <c r="K78" s="83"/>
    </row>
    <row r="79" spans="2:11" ht="51" customHeight="1">
      <c r="B79" s="84" t="s">
        <v>101</v>
      </c>
      <c r="C79" s="85"/>
      <c r="D79" s="85"/>
      <c r="E79" s="85"/>
      <c r="F79" s="85"/>
      <c r="G79" s="85"/>
      <c r="H79" s="85"/>
      <c r="I79" s="85"/>
      <c r="J79" s="85"/>
      <c r="K79" s="85"/>
    </row>
    <row r="80" spans="2:11" ht="12.75">
      <c r="B80" s="86" t="s">
        <v>102</v>
      </c>
      <c r="C80" s="87"/>
      <c r="D80" s="87"/>
      <c r="E80" s="87"/>
      <c r="F80" s="87"/>
      <c r="G80" s="87"/>
      <c r="H80" s="87"/>
      <c r="I80" s="87"/>
      <c r="J80" s="87"/>
      <c r="K80" s="87"/>
    </row>
    <row r="81" spans="2:11" ht="12.75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 ht="6.75" customHeight="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 ht="12" customHeight="1" hidden="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 ht="12.75" hidden="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 ht="12.75" hidden="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 ht="2.25" customHeight="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 ht="3.75" customHeight="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 ht="24.75" customHeight="1">
      <c r="B88" s="89" t="s">
        <v>103</v>
      </c>
      <c r="C88" s="90"/>
      <c r="D88" s="90"/>
      <c r="E88" s="90"/>
      <c r="F88" s="90"/>
      <c r="G88" s="90"/>
      <c r="H88" s="90"/>
      <c r="I88" s="90"/>
      <c r="J88" s="90"/>
      <c r="K88" s="90"/>
    </row>
    <row r="89" spans="2:11" ht="12.75">
      <c r="B89" s="91" t="s">
        <v>104</v>
      </c>
      <c r="C89" s="92"/>
      <c r="D89" s="92"/>
      <c r="E89" s="92"/>
      <c r="F89" s="92"/>
      <c r="G89" s="92"/>
      <c r="H89" s="92"/>
      <c r="I89" s="92"/>
      <c r="J89" s="92"/>
      <c r="K89" s="92"/>
    </row>
    <row r="90" spans="2:11" ht="14.25" customHeight="1">
      <c r="B90" s="92"/>
      <c r="C90" s="92"/>
      <c r="D90" s="92"/>
      <c r="E90" s="92"/>
      <c r="F90" s="92"/>
      <c r="G90" s="92"/>
      <c r="H90" s="92"/>
      <c r="I90" s="92"/>
      <c r="J90" s="92"/>
      <c r="K90" s="92"/>
    </row>
    <row r="91" spans="2:11" ht="12.75">
      <c r="B91" s="93"/>
      <c r="C91" s="94"/>
      <c r="D91" s="94"/>
      <c r="E91" s="94"/>
      <c r="F91" s="94"/>
      <c r="G91" s="94"/>
      <c r="H91" s="94"/>
      <c r="I91" s="94"/>
      <c r="J91" s="94"/>
      <c r="K91" s="94"/>
    </row>
    <row r="92" spans="2:11" ht="1.5" customHeight="1">
      <c r="B92" s="94"/>
      <c r="C92" s="94"/>
      <c r="D92" s="94"/>
      <c r="E92" s="94"/>
      <c r="F92" s="94"/>
      <c r="G92" s="94"/>
      <c r="H92" s="94"/>
      <c r="I92" s="94"/>
      <c r="J92" s="94"/>
      <c r="K92" s="94"/>
    </row>
    <row r="93" spans="2:11" ht="62.25" customHeight="1" hidden="1">
      <c r="B93" s="94"/>
      <c r="C93" s="94"/>
      <c r="D93" s="94"/>
      <c r="E93" s="94"/>
      <c r="F93" s="94"/>
      <c r="G93" s="94"/>
      <c r="H93" s="94"/>
      <c r="I93" s="94"/>
      <c r="J93" s="94"/>
      <c r="K93" s="94"/>
    </row>
    <row r="94" spans="2:11" ht="9.75" customHeight="1">
      <c r="B94" s="60"/>
      <c r="C94" s="60"/>
      <c r="D94" s="60"/>
      <c r="E94" s="60"/>
      <c r="F94" s="60"/>
      <c r="G94" s="60"/>
      <c r="H94" s="60"/>
      <c r="I94" s="60"/>
      <c r="J94" s="60"/>
      <c r="K94" s="60"/>
    </row>
    <row r="95" spans="2:11" ht="13.5" customHeight="1">
      <c r="B95" s="5"/>
      <c r="C95" s="5"/>
      <c r="D95" s="5"/>
      <c r="E95" s="5"/>
      <c r="F95" s="95"/>
      <c r="G95" s="5"/>
      <c r="H95" s="96" t="s">
        <v>105</v>
      </c>
      <c r="I95" s="97"/>
      <c r="J95" s="97"/>
      <c r="K95" s="97"/>
    </row>
    <row r="96" spans="2:11" ht="12.75">
      <c r="B96" s="5"/>
      <c r="C96" s="5"/>
      <c r="D96" s="5"/>
      <c r="E96" s="5"/>
      <c r="F96" s="95"/>
      <c r="G96" s="5"/>
      <c r="H96" s="98" t="s">
        <v>106</v>
      </c>
      <c r="I96" s="98"/>
      <c r="J96" s="98"/>
      <c r="K96" s="98"/>
    </row>
    <row r="97" spans="2:11" ht="9" customHeight="1">
      <c r="B97" s="5"/>
      <c r="C97" s="5"/>
      <c r="D97" s="5"/>
      <c r="E97" s="5"/>
      <c r="F97" s="95"/>
      <c r="G97" s="5"/>
      <c r="H97" s="99"/>
      <c r="I97" s="99"/>
      <c r="J97" s="99"/>
      <c r="K97" s="99"/>
    </row>
    <row r="98" spans="2:11" ht="12.75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 ht="5.25" customHeight="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 ht="24" customHeight="1" hidden="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 ht="65.25" customHeight="1" hidden="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</sheetData>
  <mergeCells count="120">
    <mergeCell ref="B88:K88"/>
    <mergeCell ref="B89:K90"/>
    <mergeCell ref="B91:K93"/>
    <mergeCell ref="H95:K95"/>
    <mergeCell ref="H96:K96"/>
    <mergeCell ref="B98:K101"/>
    <mergeCell ref="B59:K59"/>
    <mergeCell ref="D61:G61"/>
    <mergeCell ref="H61:K61"/>
    <mergeCell ref="B77:K77"/>
    <mergeCell ref="B79:K79"/>
    <mergeCell ref="B80:K86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35433070866141736" right="0.3937007874015748" top="0.3937007874015748" bottom="0.3937007874015748" header="0.5118110236220472" footer="0.5118110236220472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BeogradskaBerza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Ilic</dc:creator>
  <cp:keywords/>
  <dc:description/>
  <cp:lastModifiedBy>Vesna Ilic</cp:lastModifiedBy>
  <dcterms:created xsi:type="dcterms:W3CDTF">2008-07-22T13:05:01Z</dcterms:created>
  <dcterms:modified xsi:type="dcterms:W3CDTF">2008-07-22T13:05:03Z</dcterms:modified>
  <cp:category/>
  <cp:version/>
  <cp:contentType/>
  <cp:contentStatus/>
</cp:coreProperties>
</file>