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<sst xmlns="http://schemas.openxmlformats.org/spreadsheetml/2006/main" count="119" uniqueCount="105">
  <si>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</si>
  <si>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</si>
  <si>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</si>
  <si>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</si>
  <si>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</si>
  <si>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</si>
  <si>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</si>
  <si>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</si>
  <si>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</si>
  <si>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</si>
  <si>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</si>
  <si>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</si>
  <si>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</si>
  <si>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</si>
  <si>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</si>
  <si>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</si>
  <si>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</si>
  <si>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</si>
  <si>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</si>
  <si>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</si>
  <si>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</si>
  <si>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</si>
  <si>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</si>
  <si>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</si>
  <si>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</si>
  <si>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</si>
  <si>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</si>
  <si>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</si>
  <si>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</si>
  <si>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</si>
  <si>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</si>
  <si>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</si>
  <si>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</si>
  <si>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</si>
  <si>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</si>
  <si>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</si>
  <si>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</si>
  <si>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</si>
  <si>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</si>
  <si>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</si>
  <si>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</si>
  <si>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</si>
  <si>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</si>
  <si>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</si>
  <si>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</si>
  <si>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</si>
  <si>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</si>
  <si>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</si>
  <si>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</si>
  <si>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</si>
  <si>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</si>
  <si>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</si>
  <si>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</si>
  <si>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</si>
  <si>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</si>
  <si>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</si>
  <si>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</si>
  <si>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</si>
  <si>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</si>
  <si>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</si>
  <si>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</si>
  <si>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</si>
  <si>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</si>
  <si>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</si>
  <si>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</si>
  <si>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</si>
  <si>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</si>
  <si>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</si>
  <si>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</si>
  <si>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</si>
  <si>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</si>
  <si>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</si>
  <si>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</si>
  <si>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</si>
  <si>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</si>
  <si>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</si>
  <si>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</si>
  <si>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</si>
  <si>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</si>
  <si>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</si>
  <si>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</si>
  <si>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</si>
  <si>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</si>
  <si>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</si>
  <si>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</si>
  <si>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</si>
  <si>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</si>
  <si>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</si>
  <si>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</si>
  <si>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</si>
  <si>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</si>
  <si>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</si>
  <si>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</si>
  <si>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</si>
  <si>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</si>
  <si>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</si>
  <si>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</si>
  <si>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АД Ратар Панчево</t>
  </si>
  <si>
    <t>08006059</t>
  </si>
  <si>
    <t>ул. Жарка Зренјанина бр. 76</t>
  </si>
  <si>
    <t>ИЗВОД ИЗ ФИНАНСИЈСКИХ ИЗВЕШТАЈА ЗА 2007. ГОДИНУ</t>
  </si>
  <si>
    <t>2007.</t>
  </si>
  <si>
    <r>
      <t>III ЗАКЉУЧНО МИШЉЕЊЕ РЕВИЗОРА "Конфида финодит" д.о.о. О ФИНАНСИЈСКИМ ИЗВЕШТАЈИМА:</t>
    </r>
    <r>
      <rPr>
        <b/>
        <sz val="10"/>
        <rFont val="Arial"/>
        <family val="2"/>
      </rPr>
      <t xml:space="preserve">
"</t>
    </r>
    <r>
      <rPr>
        <sz val="10"/>
        <rFont val="Arial"/>
        <family val="2"/>
      </rPr>
      <t xml:space="preserve">По нашем мишљењу, финансијски извештаји истинито и објективно, по свим материјално значајним питањима приказују финансијско стање друштва "Ратар"а.д. Панчево на дан 31.12.2007. године, резултат пословања, новчане токове и промене на капиталу за годину која се завршава на тај дан у складу са Међународним стандардима финансијског извештавања, Међународним рачуноводственим стандардима и Међународним стандардима ревизије". </t>
    </r>
    <r>
      <rPr>
        <sz val="8"/>
        <rFont val="Arial"/>
        <family val="2"/>
      </rPr>
      <t xml:space="preserve">
</t>
    </r>
  </si>
  <si>
    <t>Увид се може извршити сваког радног дана у току радног времена у седишту друштва od 08-16h.</t>
  </si>
  <si>
    <t>Вера Стојановић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</si>
</sst>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52">
      <selection activeCell="N66" sqref="N66"/>
    </sheetView>
  </sheetViews>
  <sheetFormatPr defaultColWidth="9.140625" defaultRowHeight="12.75"/>
  <sheetData>
    <row r="1" spans="2:11" ht="41.25" customHeight="1">
      <c r="B1" s="94" t="s">
        <v>78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12.75">
      <c r="B2" s="95" t="s">
        <v>100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12.75">
      <c r="B3" s="39" t="s">
        <v>97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2.75">
      <c r="B4" s="2"/>
      <c r="C4" s="2"/>
      <c r="D4" s="2"/>
      <c r="E4" s="2"/>
      <c r="F4" s="2"/>
      <c r="G4" s="2"/>
      <c r="H4" s="2"/>
      <c r="I4" s="2"/>
      <c r="J4" s="23"/>
      <c r="K4" s="23"/>
    </row>
    <row r="5" spans="2:11" ht="12.75">
      <c r="B5" s="96" t="s">
        <v>0</v>
      </c>
      <c r="C5" s="96"/>
      <c r="D5" s="96"/>
      <c r="E5" s="96"/>
      <c r="F5" s="96"/>
      <c r="G5" s="96"/>
      <c r="H5" s="96"/>
      <c r="I5" s="96"/>
      <c r="J5" s="96"/>
      <c r="K5" s="96"/>
    </row>
    <row r="6" spans="2:11" ht="12.75">
      <c r="B6" s="88" t="s">
        <v>1</v>
      </c>
      <c r="C6" s="88"/>
      <c r="D6" s="92" t="s">
        <v>97</v>
      </c>
      <c r="E6" s="92"/>
      <c r="F6" s="92"/>
      <c r="G6" s="92"/>
      <c r="H6" s="88" t="s">
        <v>2</v>
      </c>
      <c r="I6" s="88"/>
      <c r="J6" s="93" t="s">
        <v>98</v>
      </c>
      <c r="K6" s="93"/>
    </row>
    <row r="7" spans="2:11" ht="12.75">
      <c r="B7" s="88" t="s">
        <v>3</v>
      </c>
      <c r="C7" s="88"/>
      <c r="D7" s="89" t="s">
        <v>99</v>
      </c>
      <c r="E7" s="90"/>
      <c r="F7" s="90"/>
      <c r="G7" s="91"/>
      <c r="H7" s="88" t="s">
        <v>4</v>
      </c>
      <c r="I7" s="88"/>
      <c r="J7" s="89">
        <v>101051273</v>
      </c>
      <c r="K7" s="91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86" t="s">
        <v>5</v>
      </c>
      <c r="C9" s="86"/>
      <c r="D9" s="86"/>
      <c r="E9" s="86"/>
      <c r="F9" s="86"/>
      <c r="G9" s="86"/>
      <c r="H9" s="86"/>
      <c r="I9" s="86"/>
      <c r="J9" s="86"/>
      <c r="K9" s="86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56" t="s">
        <v>6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87" t="s">
        <v>7</v>
      </c>
      <c r="C12" s="87"/>
      <c r="D12" s="87"/>
      <c r="E12" s="7" t="s">
        <v>8</v>
      </c>
      <c r="F12" s="7" t="s">
        <v>101</v>
      </c>
      <c r="G12" s="87" t="s">
        <v>9</v>
      </c>
      <c r="H12" s="87"/>
      <c r="I12" s="87"/>
      <c r="J12" s="7" t="s">
        <v>8</v>
      </c>
      <c r="K12" s="7" t="s">
        <v>101</v>
      </c>
    </row>
    <row r="13" spans="2:11" ht="12.75">
      <c r="B13" s="59" t="s">
        <v>10</v>
      </c>
      <c r="C13" s="59"/>
      <c r="D13" s="59"/>
      <c r="E13" s="9">
        <f>SUM(E14:E19)</f>
        <v>770048</v>
      </c>
      <c r="F13" s="9">
        <f>SUM(F14:F19)</f>
        <v>695289</v>
      </c>
      <c r="G13" s="59" t="s">
        <v>11</v>
      </c>
      <c r="H13" s="59"/>
      <c r="I13" s="59"/>
      <c r="J13" s="9">
        <f>SUM(J14:J18)-J19+J20</f>
        <v>1037246</v>
      </c>
      <c r="K13" s="9">
        <f>SUM(K14:K18)-K19+K20</f>
        <v>1021336</v>
      </c>
    </row>
    <row r="14" spans="2:11" ht="12.75">
      <c r="B14" s="79" t="s">
        <v>12</v>
      </c>
      <c r="C14" s="59"/>
      <c r="D14" s="59"/>
      <c r="E14" s="9"/>
      <c r="F14" s="9"/>
      <c r="G14" s="83" t="s">
        <v>80</v>
      </c>
      <c r="H14" s="84"/>
      <c r="I14" s="85"/>
      <c r="J14" s="9">
        <v>514098</v>
      </c>
      <c r="K14" s="9">
        <v>514098</v>
      </c>
    </row>
    <row r="15" spans="2:11" ht="12.75">
      <c r="B15" s="82" t="s">
        <v>13</v>
      </c>
      <c r="C15" s="82"/>
      <c r="D15" s="82"/>
      <c r="E15" s="9"/>
      <c r="F15" s="9"/>
      <c r="G15" s="66" t="s">
        <v>14</v>
      </c>
      <c r="H15" s="66"/>
      <c r="I15" s="66"/>
      <c r="J15" s="9"/>
      <c r="K15" s="9"/>
    </row>
    <row r="16" spans="2:11" ht="12.75">
      <c r="B16" s="66" t="s">
        <v>15</v>
      </c>
      <c r="C16" s="66"/>
      <c r="D16" s="66"/>
      <c r="E16" s="9"/>
      <c r="F16" s="9"/>
      <c r="G16" s="66" t="s">
        <v>16</v>
      </c>
      <c r="H16" s="66"/>
      <c r="I16" s="66"/>
      <c r="J16" s="9"/>
      <c r="K16" s="9"/>
    </row>
    <row r="17" spans="2:11" ht="12.75">
      <c r="B17" s="65" t="s">
        <v>62</v>
      </c>
      <c r="C17" s="66"/>
      <c r="D17" s="66"/>
      <c r="E17" s="80">
        <v>761103</v>
      </c>
      <c r="F17" s="80">
        <v>686525</v>
      </c>
      <c r="G17" s="66" t="s">
        <v>17</v>
      </c>
      <c r="H17" s="66"/>
      <c r="I17" s="66"/>
      <c r="J17" s="8">
        <v>589719</v>
      </c>
      <c r="K17" s="8">
        <v>528806</v>
      </c>
    </row>
    <row r="18" spans="2:11" ht="12.75">
      <c r="B18" s="66"/>
      <c r="C18" s="66"/>
      <c r="D18" s="66"/>
      <c r="E18" s="81"/>
      <c r="F18" s="81"/>
      <c r="G18" s="66" t="s">
        <v>63</v>
      </c>
      <c r="H18" s="66"/>
      <c r="I18" s="66"/>
      <c r="J18" s="8"/>
      <c r="K18" s="8">
        <v>45003</v>
      </c>
    </row>
    <row r="19" spans="2:11" ht="12.75">
      <c r="B19" s="79" t="s">
        <v>18</v>
      </c>
      <c r="C19" s="79"/>
      <c r="D19" s="79"/>
      <c r="E19" s="9">
        <v>8945</v>
      </c>
      <c r="F19" s="9">
        <v>8764</v>
      </c>
      <c r="G19" s="66" t="s">
        <v>19</v>
      </c>
      <c r="H19" s="66"/>
      <c r="I19" s="66"/>
      <c r="J19" s="9">
        <v>66571</v>
      </c>
      <c r="K19" s="9">
        <v>66571</v>
      </c>
    </row>
    <row r="20" spans="2:11" ht="12.75">
      <c r="B20" s="59" t="s">
        <v>23</v>
      </c>
      <c r="C20" s="59"/>
      <c r="D20" s="59"/>
      <c r="E20" s="9">
        <f>SUM(E21:E24)</f>
        <v>737097</v>
      </c>
      <c r="F20" s="9">
        <f>SUM(F21:F24)</f>
        <v>480680</v>
      </c>
      <c r="G20" s="66" t="s">
        <v>20</v>
      </c>
      <c r="H20" s="66"/>
      <c r="I20" s="66"/>
      <c r="J20" s="9"/>
      <c r="K20" s="9"/>
    </row>
    <row r="21" spans="2:11" ht="12.75" customHeight="1">
      <c r="B21" s="66" t="s">
        <v>25</v>
      </c>
      <c r="C21" s="66"/>
      <c r="D21" s="66"/>
      <c r="E21" s="9">
        <v>405901</v>
      </c>
      <c r="F21" s="9">
        <v>192776</v>
      </c>
      <c r="G21" s="61" t="s">
        <v>21</v>
      </c>
      <c r="H21" s="100"/>
      <c r="I21" s="100"/>
      <c r="J21" s="80">
        <f>SUM(J23:J26)</f>
        <v>469899</v>
      </c>
      <c r="K21" s="80">
        <f>SUM(K23:K26)</f>
        <v>154633</v>
      </c>
    </row>
    <row r="22" spans="2:11" ht="46.5" customHeight="1">
      <c r="B22" s="101" t="s">
        <v>64</v>
      </c>
      <c r="C22" s="102"/>
      <c r="D22" s="102"/>
      <c r="E22" s="9"/>
      <c r="F22" s="9"/>
      <c r="G22" s="100"/>
      <c r="H22" s="100"/>
      <c r="I22" s="100"/>
      <c r="J22" s="81"/>
      <c r="K22" s="81"/>
    </row>
    <row r="23" spans="2:11" ht="12.75">
      <c r="B23" s="66" t="s">
        <v>65</v>
      </c>
      <c r="C23" s="66"/>
      <c r="D23" s="66"/>
      <c r="E23" s="9">
        <v>331196</v>
      </c>
      <c r="F23" s="9">
        <v>287904</v>
      </c>
      <c r="G23" s="79" t="s">
        <v>22</v>
      </c>
      <c r="H23" s="79"/>
      <c r="I23" s="79"/>
      <c r="J23" s="9"/>
      <c r="K23" s="9"/>
    </row>
    <row r="24" spans="2:11" ht="12.75">
      <c r="B24" s="79" t="s">
        <v>27</v>
      </c>
      <c r="C24" s="79"/>
      <c r="D24" s="79"/>
      <c r="E24" s="9"/>
      <c r="F24" s="9"/>
      <c r="G24" s="79" t="s">
        <v>24</v>
      </c>
      <c r="H24" s="79"/>
      <c r="I24" s="79"/>
      <c r="J24" s="9">
        <v>131250</v>
      </c>
      <c r="K24" s="9"/>
    </row>
    <row r="25" spans="2:11" ht="12.75">
      <c r="B25" s="59" t="s">
        <v>28</v>
      </c>
      <c r="C25" s="59"/>
      <c r="D25" s="59"/>
      <c r="E25" s="9">
        <f>+E20+E13</f>
        <v>1507145</v>
      </c>
      <c r="F25" s="9">
        <f>+F20+F13</f>
        <v>1175969</v>
      </c>
      <c r="G25" s="66" t="s">
        <v>26</v>
      </c>
      <c r="H25" s="66"/>
      <c r="I25" s="66"/>
      <c r="J25" s="9">
        <v>337591</v>
      </c>
      <c r="K25" s="9">
        <v>102226</v>
      </c>
    </row>
    <row r="26" spans="2:11" ht="12.75">
      <c r="B26" s="59" t="s">
        <v>66</v>
      </c>
      <c r="C26" s="59"/>
      <c r="D26" s="59"/>
      <c r="E26" s="9"/>
      <c r="F26" s="9"/>
      <c r="G26" s="66" t="s">
        <v>29</v>
      </c>
      <c r="H26" s="66"/>
      <c r="I26" s="66"/>
      <c r="J26" s="9">
        <v>1058</v>
      </c>
      <c r="K26" s="9">
        <v>52407</v>
      </c>
    </row>
    <row r="27" spans="2:11" ht="12.75">
      <c r="B27" s="60" t="s">
        <v>31</v>
      </c>
      <c r="C27" s="60"/>
      <c r="D27" s="60"/>
      <c r="E27" s="9">
        <f>+E25</f>
        <v>1507145</v>
      </c>
      <c r="F27" s="9">
        <f>+F25</f>
        <v>1175969</v>
      </c>
      <c r="G27" s="62" t="s">
        <v>30</v>
      </c>
      <c r="H27" s="62"/>
      <c r="I27" s="62"/>
      <c r="J27" s="80">
        <f>+J21+J13</f>
        <v>1507145</v>
      </c>
      <c r="K27" s="80">
        <f>+K21+K13</f>
        <v>1175969</v>
      </c>
    </row>
    <row r="28" spans="2:11" ht="12.75">
      <c r="B28" s="60" t="s">
        <v>32</v>
      </c>
      <c r="C28" s="60"/>
      <c r="D28" s="60"/>
      <c r="E28" s="9">
        <v>124125</v>
      </c>
      <c r="F28" s="9">
        <v>137791</v>
      </c>
      <c r="G28" s="62"/>
      <c r="H28" s="62"/>
      <c r="I28" s="62"/>
      <c r="J28" s="81"/>
      <c r="K28" s="81"/>
    </row>
    <row r="29" spans="7:11" ht="12.75">
      <c r="G29" s="72" t="s">
        <v>33</v>
      </c>
      <c r="H29" s="73"/>
      <c r="I29" s="73"/>
      <c r="J29" s="9">
        <v>124125</v>
      </c>
      <c r="K29" s="9">
        <v>137791</v>
      </c>
    </row>
    <row r="31" spans="2:11" ht="12.75">
      <c r="B31" s="74" t="s">
        <v>67</v>
      </c>
      <c r="C31" s="75"/>
      <c r="D31" s="75"/>
      <c r="E31" s="75"/>
      <c r="F31" s="75"/>
      <c r="G31" s="75" t="s">
        <v>34</v>
      </c>
      <c r="H31" s="75"/>
      <c r="I31" s="75"/>
      <c r="J31" s="75"/>
      <c r="K31" s="75"/>
    </row>
    <row r="32" spans="2:11" ht="12.75">
      <c r="B32" s="76"/>
      <c r="C32" s="76"/>
      <c r="D32" s="76"/>
      <c r="E32" s="76"/>
      <c r="F32" s="76"/>
      <c r="G32" s="75"/>
      <c r="H32" s="75"/>
      <c r="I32" s="75"/>
      <c r="J32" s="75"/>
      <c r="K32" s="75"/>
    </row>
    <row r="33" spans="2:11" ht="12.75" customHeight="1">
      <c r="B33" s="77" t="s">
        <v>61</v>
      </c>
      <c r="C33" s="77"/>
      <c r="D33" s="77"/>
      <c r="E33" s="78" t="s">
        <v>8</v>
      </c>
      <c r="F33" s="78" t="s">
        <v>101</v>
      </c>
      <c r="G33" s="54" t="s">
        <v>35</v>
      </c>
      <c r="H33" s="59"/>
      <c r="I33" s="59"/>
      <c r="J33" s="78" t="s">
        <v>8</v>
      </c>
      <c r="K33" s="78" t="s">
        <v>101</v>
      </c>
    </row>
    <row r="34" spans="2:11" ht="12.75">
      <c r="B34" s="77"/>
      <c r="C34" s="77"/>
      <c r="D34" s="77"/>
      <c r="E34" s="78"/>
      <c r="F34" s="78"/>
      <c r="G34" s="59"/>
      <c r="H34" s="59"/>
      <c r="I34" s="59"/>
      <c r="J34" s="78"/>
      <c r="K34" s="78"/>
    </row>
    <row r="35" spans="2:11" ht="12.75">
      <c r="B35" s="77"/>
      <c r="C35" s="77"/>
      <c r="D35" s="77"/>
      <c r="E35" s="78"/>
      <c r="F35" s="78"/>
      <c r="G35" s="66" t="s">
        <v>36</v>
      </c>
      <c r="H35" s="66"/>
      <c r="I35" s="66"/>
      <c r="J35" s="8">
        <v>848458</v>
      </c>
      <c r="K35" s="8">
        <v>887164</v>
      </c>
    </row>
    <row r="36" spans="2:11" ht="12.75">
      <c r="B36" s="66" t="s">
        <v>37</v>
      </c>
      <c r="C36" s="66"/>
      <c r="D36" s="66"/>
      <c r="E36" s="9">
        <v>1423123</v>
      </c>
      <c r="F36" s="9">
        <v>1047124</v>
      </c>
      <c r="G36" s="66" t="s">
        <v>40</v>
      </c>
      <c r="H36" s="66"/>
      <c r="I36" s="66"/>
      <c r="J36" s="8">
        <v>854509</v>
      </c>
      <c r="K36" s="8">
        <v>804289</v>
      </c>
    </row>
    <row r="37" spans="2:11" ht="12.75">
      <c r="B37" s="66" t="s">
        <v>38</v>
      </c>
      <c r="C37" s="66"/>
      <c r="D37" s="66"/>
      <c r="E37" s="9">
        <v>1664232</v>
      </c>
      <c r="F37" s="9">
        <v>628467</v>
      </c>
      <c r="G37" s="66" t="s">
        <v>68</v>
      </c>
      <c r="H37" s="66"/>
      <c r="I37" s="66"/>
      <c r="J37" s="8">
        <f>+J35-J36</f>
        <v>-6051</v>
      </c>
      <c r="K37" s="8">
        <f>+K35-K36</f>
        <v>82875</v>
      </c>
    </row>
    <row r="38" spans="2:11" ht="12.75">
      <c r="B38" s="71" t="s">
        <v>39</v>
      </c>
      <c r="C38" s="71"/>
      <c r="D38" s="71"/>
      <c r="E38" s="9">
        <f>+E36-E37</f>
        <v>-241109</v>
      </c>
      <c r="F38" s="9">
        <f>+F36-F37</f>
        <v>418657</v>
      </c>
      <c r="G38" s="66" t="s">
        <v>44</v>
      </c>
      <c r="H38" s="66"/>
      <c r="I38" s="66"/>
      <c r="J38" s="8">
        <v>13677</v>
      </c>
      <c r="K38" s="8">
        <v>3693</v>
      </c>
    </row>
    <row r="39" spans="2:11" ht="12.75">
      <c r="B39" s="54" t="s">
        <v>69</v>
      </c>
      <c r="C39" s="54"/>
      <c r="D39" s="54"/>
      <c r="E39" s="55"/>
      <c r="F39" s="55"/>
      <c r="G39" s="66" t="s">
        <v>46</v>
      </c>
      <c r="H39" s="66"/>
      <c r="I39" s="66"/>
      <c r="J39" s="8">
        <v>17782</v>
      </c>
      <c r="K39" s="8">
        <v>21615</v>
      </c>
    </row>
    <row r="40" spans="2:11" ht="12.75" customHeight="1">
      <c r="B40" s="54"/>
      <c r="C40" s="54"/>
      <c r="D40" s="54"/>
      <c r="E40" s="55"/>
      <c r="F40" s="55"/>
      <c r="G40" s="70" t="s">
        <v>47</v>
      </c>
      <c r="H40" s="70"/>
      <c r="I40" s="70"/>
      <c r="J40" s="8">
        <v>11532</v>
      </c>
      <c r="K40" s="8">
        <v>22778</v>
      </c>
    </row>
    <row r="41" spans="2:11" ht="25.5" customHeight="1">
      <c r="B41" s="65" t="s">
        <v>41</v>
      </c>
      <c r="C41" s="65"/>
      <c r="D41" s="65"/>
      <c r="E41" s="9">
        <v>0</v>
      </c>
      <c r="F41" s="9">
        <v>2643</v>
      </c>
      <c r="G41" s="70" t="s">
        <v>49</v>
      </c>
      <c r="H41" s="54"/>
      <c r="I41" s="54"/>
      <c r="J41" s="8">
        <v>1125</v>
      </c>
      <c r="K41" s="8">
        <v>48187</v>
      </c>
    </row>
    <row r="42" spans="2:11" ht="24.75" customHeight="1">
      <c r="B42" s="65" t="s">
        <v>42</v>
      </c>
      <c r="C42" s="65"/>
      <c r="D42" s="65"/>
      <c r="E42" s="9">
        <v>9050</v>
      </c>
      <c r="F42" s="9">
        <v>6543</v>
      </c>
      <c r="G42" s="65" t="s">
        <v>76</v>
      </c>
      <c r="H42" s="66"/>
      <c r="I42" s="66"/>
      <c r="J42" s="11">
        <f>+J37+J38-J39+J40-J41</f>
        <v>251</v>
      </c>
      <c r="K42" s="11">
        <f>+K37+K38-K39+K40-K41</f>
        <v>39544</v>
      </c>
    </row>
    <row r="43" spans="2:11" ht="26.25" customHeight="1">
      <c r="B43" s="66" t="s">
        <v>39</v>
      </c>
      <c r="C43" s="66"/>
      <c r="D43" s="66"/>
      <c r="E43" s="9">
        <f>+E41-E42</f>
        <v>-9050</v>
      </c>
      <c r="F43" s="9">
        <f>+F41-F42</f>
        <v>-3900</v>
      </c>
      <c r="G43" s="67" t="s">
        <v>70</v>
      </c>
      <c r="H43" s="68"/>
      <c r="I43" s="69"/>
      <c r="J43" s="11"/>
      <c r="K43" s="11"/>
    </row>
    <row r="44" spans="2:11" ht="12.75" customHeight="1">
      <c r="B44" s="54" t="s">
        <v>71</v>
      </c>
      <c r="C44" s="54"/>
      <c r="D44" s="54"/>
      <c r="E44" s="55"/>
      <c r="F44" s="55"/>
      <c r="G44" s="54" t="s">
        <v>53</v>
      </c>
      <c r="H44" s="54"/>
      <c r="I44" s="54"/>
      <c r="J44" s="66">
        <f>+J42</f>
        <v>251</v>
      </c>
      <c r="K44" s="66">
        <f>+K42</f>
        <v>39544</v>
      </c>
    </row>
    <row r="45" spans="2:11" ht="12.75">
      <c r="B45" s="54"/>
      <c r="C45" s="54"/>
      <c r="D45" s="54"/>
      <c r="E45" s="55"/>
      <c r="F45" s="55"/>
      <c r="G45" s="54"/>
      <c r="H45" s="54"/>
      <c r="I45" s="54"/>
      <c r="J45" s="66"/>
      <c r="K45" s="66"/>
    </row>
    <row r="46" spans="2:11" ht="24.75" customHeight="1">
      <c r="B46" s="65" t="s">
        <v>43</v>
      </c>
      <c r="C46" s="65"/>
      <c r="D46" s="65"/>
      <c r="E46" s="9">
        <v>373952</v>
      </c>
      <c r="F46" s="9">
        <v>0</v>
      </c>
      <c r="G46" s="60" t="s">
        <v>55</v>
      </c>
      <c r="H46" s="60"/>
      <c r="I46" s="60"/>
      <c r="J46" s="8">
        <v>1058</v>
      </c>
      <c r="K46" s="8">
        <f>7623-2164</f>
        <v>5459</v>
      </c>
    </row>
    <row r="47" spans="2:11" ht="28.5" customHeight="1">
      <c r="B47" s="65" t="s">
        <v>45</v>
      </c>
      <c r="C47" s="65"/>
      <c r="D47" s="65"/>
      <c r="E47" s="9">
        <v>110754</v>
      </c>
      <c r="F47" s="9">
        <v>423150</v>
      </c>
      <c r="G47" s="63" t="s">
        <v>72</v>
      </c>
      <c r="H47" s="64"/>
      <c r="I47" s="64"/>
      <c r="J47" s="8"/>
      <c r="K47" s="8"/>
    </row>
    <row r="48" spans="2:11" ht="16.5" customHeight="1">
      <c r="B48" s="66" t="s">
        <v>39</v>
      </c>
      <c r="C48" s="66"/>
      <c r="D48" s="66"/>
      <c r="E48" s="9">
        <f>+E46-E47</f>
        <v>263198</v>
      </c>
      <c r="F48" s="9">
        <f>+F46-F47</f>
        <v>-423150</v>
      </c>
      <c r="G48" s="64" t="s">
        <v>73</v>
      </c>
      <c r="H48" s="64"/>
      <c r="I48" s="64"/>
      <c r="J48" s="8">
        <f>+J44-J46</f>
        <v>-807</v>
      </c>
      <c r="K48" s="8">
        <f>+K44+K46</f>
        <v>45003</v>
      </c>
    </row>
    <row r="49" spans="2:11" ht="34.5" customHeight="1">
      <c r="B49" s="62" t="s">
        <v>48</v>
      </c>
      <c r="C49" s="62"/>
      <c r="D49" s="62"/>
      <c r="E49" s="9">
        <f>+E36+E41+E46</f>
        <v>1797075</v>
      </c>
      <c r="F49" s="9">
        <f>+F36+F41+F46</f>
        <v>1049767</v>
      </c>
      <c r="G49" s="63" t="s">
        <v>77</v>
      </c>
      <c r="H49" s="64"/>
      <c r="I49" s="64"/>
      <c r="J49" s="8"/>
      <c r="K49" s="8"/>
    </row>
    <row r="50" spans="2:11" ht="35.25" customHeight="1">
      <c r="B50" s="62" t="s">
        <v>50</v>
      </c>
      <c r="C50" s="62"/>
      <c r="D50" s="62"/>
      <c r="E50" s="9">
        <f>+E37+E42+E47</f>
        <v>1784036</v>
      </c>
      <c r="F50" s="9">
        <f>+F37+F42+F47</f>
        <v>1058160</v>
      </c>
      <c r="G50" s="61" t="s">
        <v>74</v>
      </c>
      <c r="H50" s="60"/>
      <c r="I50" s="60"/>
      <c r="J50" s="8"/>
      <c r="K50" s="8"/>
    </row>
    <row r="51" spans="2:11" ht="18" customHeight="1">
      <c r="B51" s="59" t="s">
        <v>51</v>
      </c>
      <c r="C51" s="59"/>
      <c r="D51" s="59"/>
      <c r="E51" s="9">
        <f>+E49-E50</f>
        <v>13039</v>
      </c>
      <c r="F51" s="9">
        <f>+F49-F50</f>
        <v>-8393</v>
      </c>
      <c r="G51" s="60" t="s">
        <v>75</v>
      </c>
      <c r="H51" s="60"/>
      <c r="I51" s="60"/>
      <c r="J51" s="8"/>
      <c r="K51" s="8"/>
    </row>
    <row r="52" spans="2:11" ht="15" customHeight="1">
      <c r="B52" s="54" t="s">
        <v>52</v>
      </c>
      <c r="C52" s="54"/>
      <c r="D52" s="54"/>
      <c r="E52" s="55">
        <v>13620</v>
      </c>
      <c r="F52" s="55">
        <v>26349</v>
      </c>
      <c r="G52" s="60" t="s">
        <v>57</v>
      </c>
      <c r="H52" s="60"/>
      <c r="I52" s="60"/>
      <c r="J52" s="8"/>
      <c r="K52" s="8"/>
    </row>
    <row r="53" spans="2:11" ht="28.5" customHeight="1">
      <c r="B53" s="54"/>
      <c r="C53" s="54"/>
      <c r="D53" s="54"/>
      <c r="E53" s="55"/>
      <c r="F53" s="55"/>
      <c r="G53" s="61" t="s">
        <v>58</v>
      </c>
      <c r="H53" s="60"/>
      <c r="I53" s="60"/>
      <c r="J53" s="8"/>
      <c r="K53" s="8"/>
    </row>
    <row r="54" spans="2:11" ht="24" customHeight="1">
      <c r="B54" s="54" t="s">
        <v>54</v>
      </c>
      <c r="C54" s="54"/>
      <c r="D54" s="54"/>
      <c r="E54" s="55">
        <f>13-323</f>
        <v>-310</v>
      </c>
      <c r="F54" s="55">
        <f>1095-6829</f>
        <v>-5734</v>
      </c>
      <c r="G54" s="57"/>
      <c r="H54" s="58"/>
      <c r="I54" s="58"/>
      <c r="J54" s="20"/>
      <c r="K54" s="20"/>
    </row>
    <row r="55" spans="2:6" ht="22.5" customHeight="1">
      <c r="B55" s="54"/>
      <c r="C55" s="54"/>
      <c r="D55" s="54"/>
      <c r="E55" s="55"/>
      <c r="F55" s="55"/>
    </row>
    <row r="56" spans="2:6" ht="12.75">
      <c r="B56" s="54" t="s">
        <v>56</v>
      </c>
      <c r="C56" s="54"/>
      <c r="D56" s="54"/>
      <c r="E56" s="55">
        <f>+E51+E52+E54</f>
        <v>26349</v>
      </c>
      <c r="F56" s="55">
        <f>+F51+F52+F54</f>
        <v>12222</v>
      </c>
    </row>
    <row r="57" spans="2:6" ht="12.75">
      <c r="B57" s="54"/>
      <c r="C57" s="54"/>
      <c r="D57" s="54"/>
      <c r="E57" s="55"/>
      <c r="F57" s="55"/>
    </row>
    <row r="58" ht="14.25" customHeight="1"/>
    <row r="59" spans="1:11" ht="12.75">
      <c r="A59" s="56" t="s">
        <v>59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</row>
    <row r="60" ht="7.5" customHeight="1"/>
    <row r="61" spans="2:11" ht="12" customHeight="1">
      <c r="B61" s="31"/>
      <c r="C61" s="32"/>
      <c r="D61" s="97">
        <v>2006</v>
      </c>
      <c r="E61" s="98"/>
      <c r="F61" s="98"/>
      <c r="G61" s="99"/>
      <c r="H61" s="97" t="s">
        <v>101</v>
      </c>
      <c r="I61" s="98"/>
      <c r="J61" s="98"/>
      <c r="K61" s="99"/>
    </row>
    <row r="62" spans="2:11" ht="27.75" customHeight="1" hidden="1">
      <c r="B62" s="33"/>
      <c r="C62" s="34"/>
      <c r="D62" s="28"/>
      <c r="E62" s="29"/>
      <c r="F62" s="29"/>
      <c r="G62" s="30"/>
      <c r="H62" s="28"/>
      <c r="I62" s="29"/>
      <c r="J62" s="29"/>
      <c r="K62" s="30"/>
    </row>
    <row r="63" spans="2:11" ht="27.75" customHeight="1">
      <c r="B63" s="35"/>
      <c r="C63" s="36"/>
      <c r="D63" s="24" t="s">
        <v>81</v>
      </c>
      <c r="E63" s="24" t="s">
        <v>82</v>
      </c>
      <c r="F63" s="24" t="s">
        <v>83</v>
      </c>
      <c r="G63" s="24" t="s">
        <v>84</v>
      </c>
      <c r="H63" s="24" t="s">
        <v>81</v>
      </c>
      <c r="I63" s="24" t="s">
        <v>82</v>
      </c>
      <c r="J63" s="24" t="s">
        <v>83</v>
      </c>
      <c r="K63" s="24" t="s">
        <v>84</v>
      </c>
    </row>
    <row r="64" spans="2:11" ht="21.75" customHeight="1">
      <c r="B64" s="26" t="s">
        <v>85</v>
      </c>
      <c r="C64" s="26"/>
      <c r="D64" s="12">
        <v>507281</v>
      </c>
      <c r="E64" s="13"/>
      <c r="F64" s="13">
        <v>4518</v>
      </c>
      <c r="G64" s="13">
        <f>+D64+E64-F64</f>
        <v>502763</v>
      </c>
      <c r="H64" s="13">
        <f>+G64</f>
        <v>502763</v>
      </c>
      <c r="I64" s="13"/>
      <c r="J64" s="13"/>
      <c r="K64" s="13">
        <f>+H64+I64-J64</f>
        <v>502763</v>
      </c>
    </row>
    <row r="65" spans="2:11" ht="21.75" customHeight="1">
      <c r="B65" s="26" t="s">
        <v>86</v>
      </c>
      <c r="C65" s="26"/>
      <c r="D65" s="12">
        <v>11335</v>
      </c>
      <c r="E65" s="13"/>
      <c r="F65" s="13"/>
      <c r="G65" s="13">
        <f aca="true" t="shared" si="0" ref="G65:G74">+D65+E65-F65</f>
        <v>11335</v>
      </c>
      <c r="H65" s="13">
        <f aca="true" t="shared" si="1" ref="H65:H74">+G65</f>
        <v>11335</v>
      </c>
      <c r="I65" s="13"/>
      <c r="J65" s="13"/>
      <c r="K65" s="13">
        <f aca="true" t="shared" si="2" ref="K65:K74">+H65+I65-J65</f>
        <v>11335</v>
      </c>
    </row>
    <row r="66" spans="2:11" ht="30" customHeight="1">
      <c r="B66" s="26" t="s">
        <v>87</v>
      </c>
      <c r="C66" s="26"/>
      <c r="D66" s="14"/>
      <c r="E66" s="10"/>
      <c r="F66" s="10"/>
      <c r="G66" s="13">
        <f t="shared" si="0"/>
        <v>0</v>
      </c>
      <c r="H66" s="13">
        <f t="shared" si="1"/>
        <v>0</v>
      </c>
      <c r="I66" s="10"/>
      <c r="J66" s="10"/>
      <c r="K66" s="13">
        <f t="shared" si="2"/>
        <v>0</v>
      </c>
    </row>
    <row r="67" spans="2:11" ht="21.75" customHeight="1">
      <c r="B67" s="26" t="s">
        <v>88</v>
      </c>
      <c r="C67" s="26"/>
      <c r="D67" s="14"/>
      <c r="E67" s="10"/>
      <c r="F67" s="10"/>
      <c r="G67" s="13">
        <f t="shared" si="0"/>
        <v>0</v>
      </c>
      <c r="H67" s="13">
        <f t="shared" si="1"/>
        <v>0</v>
      </c>
      <c r="I67" s="10"/>
      <c r="J67" s="10"/>
      <c r="K67" s="13">
        <f t="shared" si="2"/>
        <v>0</v>
      </c>
    </row>
    <row r="68" spans="2:11" ht="21.75" customHeight="1">
      <c r="B68" s="26" t="s">
        <v>89</v>
      </c>
      <c r="C68" s="26"/>
      <c r="D68" s="14"/>
      <c r="E68" s="10"/>
      <c r="F68" s="10"/>
      <c r="G68" s="13">
        <f t="shared" si="0"/>
        <v>0</v>
      </c>
      <c r="H68" s="13">
        <f t="shared" si="1"/>
        <v>0</v>
      </c>
      <c r="I68" s="10"/>
      <c r="J68" s="10"/>
      <c r="K68" s="13">
        <f t="shared" si="2"/>
        <v>0</v>
      </c>
    </row>
    <row r="69" spans="2:11" ht="21.75" customHeight="1">
      <c r="B69" s="26" t="s">
        <v>90</v>
      </c>
      <c r="C69" s="26"/>
      <c r="D69" s="14">
        <v>0</v>
      </c>
      <c r="E69" s="10">
        <v>589719</v>
      </c>
      <c r="F69" s="10"/>
      <c r="G69" s="13">
        <f t="shared" si="0"/>
        <v>589719</v>
      </c>
      <c r="H69" s="13">
        <f t="shared" si="1"/>
        <v>589719</v>
      </c>
      <c r="I69" s="10"/>
      <c r="J69" s="10">
        <v>60913</v>
      </c>
      <c r="K69" s="13">
        <f t="shared" si="2"/>
        <v>528806</v>
      </c>
    </row>
    <row r="70" spans="2:11" ht="21.75" customHeight="1">
      <c r="B70" s="26" t="s">
        <v>91</v>
      </c>
      <c r="C70" s="26"/>
      <c r="D70" s="14"/>
      <c r="E70" s="10"/>
      <c r="F70" s="10"/>
      <c r="G70" s="13">
        <f t="shared" si="0"/>
        <v>0</v>
      </c>
      <c r="H70" s="13">
        <f t="shared" si="1"/>
        <v>0</v>
      </c>
      <c r="I70" s="10">
        <v>45003</v>
      </c>
      <c r="J70" s="10"/>
      <c r="K70" s="13">
        <f t="shared" si="2"/>
        <v>45003</v>
      </c>
    </row>
    <row r="71" spans="2:11" ht="21.75" customHeight="1">
      <c r="B71" s="26" t="s">
        <v>92</v>
      </c>
      <c r="C71" s="26"/>
      <c r="D71" s="14">
        <v>64404</v>
      </c>
      <c r="E71" s="10">
        <v>2167</v>
      </c>
      <c r="F71" s="10"/>
      <c r="G71" s="13">
        <f t="shared" si="0"/>
        <v>66571</v>
      </c>
      <c r="H71" s="13">
        <f t="shared" si="1"/>
        <v>66571</v>
      </c>
      <c r="I71" s="10"/>
      <c r="J71" s="10"/>
      <c r="K71" s="13">
        <f t="shared" si="2"/>
        <v>66571</v>
      </c>
    </row>
    <row r="72" spans="2:11" ht="21.75" customHeight="1">
      <c r="B72" s="27" t="s">
        <v>93</v>
      </c>
      <c r="C72" s="27"/>
      <c r="D72" s="14">
        <v>5878</v>
      </c>
      <c r="E72" s="10"/>
      <c r="F72" s="10">
        <v>5878</v>
      </c>
      <c r="G72" s="13">
        <f t="shared" si="0"/>
        <v>0</v>
      </c>
      <c r="H72" s="13">
        <f t="shared" si="1"/>
        <v>0</v>
      </c>
      <c r="I72" s="10"/>
      <c r="J72" s="10"/>
      <c r="K72" s="13">
        <f t="shared" si="2"/>
        <v>0</v>
      </c>
    </row>
    <row r="73" spans="2:11" ht="21.75" customHeight="1">
      <c r="B73" s="27" t="s">
        <v>94</v>
      </c>
      <c r="C73" s="27"/>
      <c r="D73" s="14">
        <f>+D64+D65+D66+D67+D68+D69+D70-D71-D72</f>
        <v>448334</v>
      </c>
      <c r="E73" s="10">
        <f>+E64+E65+E66+E67+E68+E69+E70-E71-E72</f>
        <v>587552</v>
      </c>
      <c r="F73" s="10">
        <f>+F64+F65+F66+F67+F68+F69+F70-F71-F72</f>
        <v>-1360</v>
      </c>
      <c r="G73" s="13">
        <f>+D73+E73-F73</f>
        <v>1037246</v>
      </c>
      <c r="H73" s="13">
        <f t="shared" si="1"/>
        <v>1037246</v>
      </c>
      <c r="I73" s="10">
        <f>SUM(I64:I72)</f>
        <v>45003</v>
      </c>
      <c r="J73" s="10">
        <f>SUM(J64:J72)</f>
        <v>60913</v>
      </c>
      <c r="K73" s="13">
        <f>+H73+I73-J73</f>
        <v>1021336</v>
      </c>
    </row>
    <row r="74" spans="1:11" ht="31.5" customHeight="1">
      <c r="A74" s="37"/>
      <c r="B74" s="27" t="s">
        <v>96</v>
      </c>
      <c r="C74" s="27"/>
      <c r="D74" s="14"/>
      <c r="E74" s="10"/>
      <c r="F74" s="10"/>
      <c r="G74" s="13">
        <f t="shared" si="0"/>
        <v>0</v>
      </c>
      <c r="H74" s="13">
        <f t="shared" si="1"/>
        <v>0</v>
      </c>
      <c r="I74" s="10"/>
      <c r="J74" s="10"/>
      <c r="K74" s="13">
        <f t="shared" si="2"/>
        <v>0</v>
      </c>
    </row>
    <row r="75" spans="1:11" ht="20.25" customHeight="1">
      <c r="A75" s="49"/>
      <c r="B75" s="49"/>
      <c r="C75" s="25"/>
      <c r="D75" s="17"/>
      <c r="E75" s="17"/>
      <c r="F75" s="17"/>
      <c r="G75" s="17"/>
      <c r="H75" s="17"/>
      <c r="I75" s="17"/>
      <c r="J75" s="17"/>
      <c r="K75" s="17"/>
    </row>
    <row r="77" spans="2:11" ht="101.25" customHeight="1">
      <c r="B77" s="50" t="s">
        <v>102</v>
      </c>
      <c r="C77" s="51"/>
      <c r="D77" s="51"/>
      <c r="E77" s="51"/>
      <c r="F77" s="51"/>
      <c r="G77" s="51"/>
      <c r="H77" s="51"/>
      <c r="I77" s="51"/>
      <c r="J77" s="51"/>
      <c r="K77" s="51"/>
    </row>
    <row r="78" spans="2:11" ht="3.75" customHeight="1">
      <c r="B78" s="21"/>
      <c r="C78" s="22"/>
      <c r="D78" s="22"/>
      <c r="E78" s="22"/>
      <c r="F78" s="22"/>
      <c r="G78" s="22"/>
      <c r="H78" s="22"/>
      <c r="I78" s="22"/>
      <c r="J78" s="22"/>
      <c r="K78" s="22"/>
    </row>
    <row r="79" spans="2:11" ht="39" customHeight="1">
      <c r="B79" s="52" t="s">
        <v>95</v>
      </c>
      <c r="C79" s="53"/>
      <c r="D79" s="53"/>
      <c r="E79" s="53"/>
      <c r="F79" s="53"/>
      <c r="G79" s="53"/>
      <c r="H79" s="53"/>
      <c r="I79" s="53"/>
      <c r="J79" s="53"/>
      <c r="K79" s="53"/>
    </row>
    <row r="80" spans="2:11" ht="12.75">
      <c r="B80" s="47"/>
      <c r="C80" s="48"/>
      <c r="D80" s="48"/>
      <c r="E80" s="48"/>
      <c r="F80" s="48"/>
      <c r="G80" s="48"/>
      <c r="H80" s="48"/>
      <c r="I80" s="48"/>
      <c r="J80" s="48"/>
      <c r="K80" s="48"/>
    </row>
    <row r="81" spans="2:11" ht="12.75"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2:11" ht="12.75"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2:11" ht="12.75"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2:11" ht="12.75"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2:11" ht="12.75"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2:11" ht="2.2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2:11" ht="3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24.75" customHeight="1">
      <c r="B88" s="40" t="s">
        <v>79</v>
      </c>
      <c r="C88" s="41"/>
      <c r="D88" s="41"/>
      <c r="E88" s="41"/>
      <c r="F88" s="41"/>
      <c r="G88" s="41"/>
      <c r="H88" s="41"/>
      <c r="I88" s="41"/>
      <c r="J88" s="41"/>
      <c r="K88" s="41"/>
    </row>
    <row r="89" spans="2:11" ht="12.75" customHeight="1">
      <c r="B89" s="42" t="s">
        <v>103</v>
      </c>
      <c r="C89" s="42"/>
      <c r="D89" s="42"/>
      <c r="E89" s="42"/>
      <c r="F89" s="42"/>
      <c r="G89" s="42"/>
      <c r="H89" s="42"/>
      <c r="I89" s="42"/>
      <c r="J89" s="42"/>
      <c r="K89" s="42"/>
    </row>
    <row r="90" spans="2:11" ht="14.25" customHeight="1"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2:11" ht="12.75">
      <c r="B91" s="43"/>
      <c r="C91" s="44"/>
      <c r="D91" s="44"/>
      <c r="E91" s="44"/>
      <c r="F91" s="44"/>
      <c r="G91" s="44"/>
      <c r="H91" s="44"/>
      <c r="I91" s="44"/>
      <c r="J91" s="44"/>
      <c r="K91" s="44"/>
    </row>
    <row r="92" spans="2:11" ht="12.75"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2:11" ht="62.25" customHeight="1"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2:11" ht="9.75" customHeight="1"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2:11" ht="12.75">
      <c r="B95" s="2"/>
      <c r="C95" s="2"/>
      <c r="D95" s="2"/>
      <c r="E95" s="2"/>
      <c r="F95" s="16"/>
      <c r="G95" s="2"/>
      <c r="H95" s="45" t="s">
        <v>60</v>
      </c>
      <c r="I95" s="46"/>
      <c r="J95" s="46"/>
      <c r="K95" s="46"/>
    </row>
    <row r="96" spans="2:11" ht="12.75">
      <c r="B96" s="2"/>
      <c r="C96" s="2"/>
      <c r="D96" s="2"/>
      <c r="E96" s="2"/>
      <c r="F96" s="16"/>
      <c r="G96" s="2"/>
      <c r="H96" s="39" t="s">
        <v>104</v>
      </c>
      <c r="I96" s="39"/>
      <c r="J96" s="39"/>
      <c r="K96" s="39"/>
    </row>
    <row r="97" spans="2:11" ht="9" customHeight="1">
      <c r="B97" s="2"/>
      <c r="C97" s="2"/>
      <c r="D97" s="2"/>
      <c r="E97" s="2"/>
      <c r="F97" s="16"/>
      <c r="G97" s="2"/>
      <c r="H97" s="1"/>
      <c r="I97" s="1"/>
      <c r="J97" s="1"/>
      <c r="K97" s="1"/>
    </row>
    <row r="98" spans="2:11" ht="12.75"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2:11" ht="12.75"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2:11" ht="24" customHeight="1"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2:11" ht="65.25" customHeight="1"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</sheetData>
  <sheetProtection/>
  <mergeCells count="121">
    <mergeCell ref="J21:J22"/>
    <mergeCell ref="K21:K22"/>
    <mergeCell ref="D61:G61"/>
    <mergeCell ref="H61:K61"/>
    <mergeCell ref="B21:D21"/>
    <mergeCell ref="G21:I22"/>
    <mergeCell ref="B22:D22"/>
    <mergeCell ref="J27:J28"/>
    <mergeCell ref="K27:K28"/>
    <mergeCell ref="B23:D23"/>
    <mergeCell ref="B6:C6"/>
    <mergeCell ref="D6:G6"/>
    <mergeCell ref="H6:I6"/>
    <mergeCell ref="J6:K6"/>
    <mergeCell ref="B1:K1"/>
    <mergeCell ref="B2:K2"/>
    <mergeCell ref="B3:K3"/>
    <mergeCell ref="B5:K5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G23:I23"/>
    <mergeCell ref="B24:D24"/>
    <mergeCell ref="G24:I24"/>
    <mergeCell ref="B25:D25"/>
    <mergeCell ref="G25:I25"/>
    <mergeCell ref="B19:D19"/>
    <mergeCell ref="G19:I19"/>
    <mergeCell ref="B20:D20"/>
    <mergeCell ref="G20:I20"/>
    <mergeCell ref="F33:F35"/>
    <mergeCell ref="G33:I34"/>
    <mergeCell ref="J33:J34"/>
    <mergeCell ref="K33:K34"/>
    <mergeCell ref="G35:I35"/>
    <mergeCell ref="B26:D26"/>
    <mergeCell ref="G26:I26"/>
    <mergeCell ref="B27:D27"/>
    <mergeCell ref="G27:I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B80:K86"/>
    <mergeCell ref="A75:B75"/>
    <mergeCell ref="B77:K77"/>
    <mergeCell ref="B79:K79"/>
    <mergeCell ref="B56:D57"/>
    <mergeCell ref="E56:E57"/>
    <mergeCell ref="F56:F57"/>
    <mergeCell ref="A59:K59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2008-07-08T12:20:07Z</cp:lastPrinted>
  <dcterms:created xsi:type="dcterms:W3CDTF">2007-02-12T13:02:25Z</dcterms:created>
  <dcterms:modified xsi:type="dcterms:W3CDTF">2008-07-23T10:16:26Z</dcterms:modified>
  <cp:category/>
  <cp:version/>
  <cp:contentType/>
  <cp:contentStatus/>
</cp:coreProperties>
</file>