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60" windowHeight="86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<sst xmlns="http://schemas.openxmlformats.org/spreadsheetml/2006/main" count="188" uniqueCount="175">
  <si>
    <t xml:space="preserve">    Sedište i adresa</t>
  </si>
  <si>
    <t xml:space="preserve">    PIB</t>
  </si>
  <si>
    <t>2. Web site i e-mail adresa</t>
  </si>
  <si>
    <t xml:space="preserve">4. Delatnost (šifra i opis) </t>
  </si>
  <si>
    <t xml:space="preserve">    ISIN broj</t>
  </si>
  <si>
    <t xml:space="preserve">    CIF kod</t>
  </si>
  <si>
    <t>11. Naziv sedište i poslovna adresa revizorske kuce koja je revidirala poslednji finansijski izveštaj</t>
  </si>
  <si>
    <t>Naziv</t>
  </si>
  <si>
    <t>Sedište -poslovna adresa</t>
  </si>
  <si>
    <t>12.Naziv organizovanog tržišta na koje su uključene akcije</t>
  </si>
  <si>
    <t>II. Podaci o upravi društva</t>
  </si>
  <si>
    <t>Ime, prezime i prebivalište</t>
  </si>
  <si>
    <t>3. Kodeks ponašanja u pisanoj formi</t>
  </si>
  <si>
    <t>III. Podaci o poslovanju društva</t>
  </si>
  <si>
    <t>Uprava je konstatovala da se poslovanje obavljalo u skladu sa usvojenom poslovnom politikom</t>
  </si>
  <si>
    <t>1.Izveštaj uprave o realizaciji usvojene poslovne politike</t>
  </si>
  <si>
    <t>2. Analiza poslovanja</t>
  </si>
  <si>
    <t>Ukupan prihod</t>
  </si>
  <si>
    <t>Ukupan rashod</t>
  </si>
  <si>
    <t>Bruto dobit</t>
  </si>
  <si>
    <t>Delatnost</t>
  </si>
  <si>
    <t>Ostvareni prihod</t>
  </si>
  <si>
    <t>Pokazatelji poslovanja</t>
  </si>
  <si>
    <t>Vrednost</t>
  </si>
  <si>
    <t>4. Promene - povećanja bilansnih vrednosti</t>
  </si>
  <si>
    <t>Imovina</t>
  </si>
  <si>
    <t>Obaveze</t>
  </si>
  <si>
    <t>Neto dobitak</t>
  </si>
  <si>
    <t>5.-</t>
  </si>
  <si>
    <t>6. Sopstvene akcije</t>
  </si>
  <si>
    <t>7. Izvršena ulaganja</t>
  </si>
  <si>
    <t>8. Rezerve</t>
  </si>
  <si>
    <t>ESVUFR</t>
  </si>
  <si>
    <t>9. Podaci o akcijama</t>
  </si>
  <si>
    <t xml:space="preserve">                                 Generalni direktor</t>
  </si>
  <si>
    <t>Ime i prezime</t>
  </si>
  <si>
    <t>Produktivnost rada I                                           (ostvareni prihod/broj radnika)</t>
  </si>
  <si>
    <t>Produktivnost rada II                                          (ostvarena dobit/broj radnika)</t>
  </si>
  <si>
    <t>Ekonomičnost poslovanja                                   (poslovni prihod/poslovni rashod)</t>
  </si>
  <si>
    <t>Rentabilnost poslovanja                                      (iskazana dobit/ukupni prihodi)</t>
  </si>
  <si>
    <t>Prinos na ukupni kapital                                      (bruto dobit/ukupan kapital)</t>
  </si>
  <si>
    <t>Neto prinos na sopstveni kapital                      (neto dobit/akcijski kapital)</t>
  </si>
  <si>
    <t>Poslovni neto dobitak                                            (poslovni dobitak/neto prihod od prodaje)</t>
  </si>
  <si>
    <t>Stepen zaduženosti                                           (ukupne obaveze/ukupan kapital)</t>
  </si>
  <si>
    <t>II stepen likvidnosti                                              (likvidna sredstva/kratkoročne obaveze)</t>
  </si>
  <si>
    <t>Neto obrtni kapital                                          (obrtna imovina-kratkoročne obaveze)</t>
  </si>
  <si>
    <t>I - Opšti podaci</t>
  </si>
  <si>
    <t>Beogradska berza Novi Beograd,                                                                 Omladinskih brigada 1</t>
  </si>
  <si>
    <t>Obrazovanje, sadašnje zaposlenje, članstvo u UO i NO drugih društava</t>
  </si>
  <si>
    <r>
      <t xml:space="preserve">Na osnovu člana 4. Pravilnika o sadržini i načinu izveštavanja javnih društava i obaveštavanju o posedovanju akcija sa pravom glasa (Sl.glasnik RS br.100/2006) </t>
    </r>
    <r>
      <rPr>
        <b/>
        <sz val="10"/>
        <rFont val="Tahoma"/>
        <family val="2"/>
      </rPr>
      <t>Energoprojekt Holding a.d. iz Beograda</t>
    </r>
    <r>
      <rPr>
        <sz val="10"/>
        <rFont val="Tahoma"/>
        <family val="2"/>
      </rPr>
      <t xml:space="preserve"> objavljuje</t>
    </r>
  </si>
  <si>
    <t>1. Poslovno ime</t>
  </si>
  <si>
    <r>
      <t>ENERGOPROJEKT HOLDING a.d.</t>
    </r>
    <r>
      <rPr>
        <sz val="10"/>
        <rFont val="Tahoma"/>
        <family val="2"/>
      </rPr>
      <t xml:space="preserve">                          Otvoreno akcionarsko društvo za holding poslovanje </t>
    </r>
  </si>
  <si>
    <t xml:space="preserve">    Matični broj</t>
  </si>
  <si>
    <t>O7O23O14</t>
  </si>
  <si>
    <t>BD.8020/2005 оd 20.05.2005 godine</t>
  </si>
  <si>
    <t>7.Deset najvećih akcionara</t>
  </si>
  <si>
    <t>East capital asset managment</t>
  </si>
  <si>
    <t>Privredna banka Zagreb d.d.</t>
  </si>
  <si>
    <t>Broj izdatih akcija (obične)</t>
  </si>
  <si>
    <t>RSHOLDE58279</t>
  </si>
  <si>
    <t>Energoprojekt Visokogradnja a.d.</t>
  </si>
  <si>
    <t>Bulevar M. Pupina 12 , Beograd</t>
  </si>
  <si>
    <t>Energoprojekt Niskogradnja a.d.</t>
  </si>
  <si>
    <t>Energoprojekt Oprema a.d.</t>
  </si>
  <si>
    <t>Energoprojekt Hidroinženjering a.d.</t>
  </si>
  <si>
    <t>Energoprojekt Entel a.d.</t>
  </si>
  <si>
    <t>-</t>
  </si>
  <si>
    <t xml:space="preserve"> -</t>
  </si>
  <si>
    <t xml:space="preserve">Primenjuje se kodeks korporativnog upravljanja Privredne komore Srbije </t>
  </si>
  <si>
    <t>10.Podaci o zavisnim društvima (pet najznačajnijih subjekata konsolidacije)</t>
  </si>
  <si>
    <t>Isplaćena dividenda (u poslednje tri godine)</t>
  </si>
  <si>
    <t>Holding poslovi</t>
  </si>
  <si>
    <t>Izgradnja gradjevinskih objekata</t>
  </si>
  <si>
    <t>Likvidnost                                               (obrtna imovina/kratkororočne obaveze)</t>
  </si>
  <si>
    <t xml:space="preserve">I stepen likvidnosti                                                (gotovina i gotovinski ekvivalenti /kratkoročne obaveze) </t>
  </si>
  <si>
    <t>9. Bitni poslovni događaji koji su se desili od dana bilansiranja do dana podnošenja izveštaja</t>
  </si>
  <si>
    <t xml:space="preserve">3. - Prihodi od prodaje eksternim kupcima: </t>
  </si>
  <si>
    <t xml:space="preserve">          -  Glavni kupci:</t>
  </si>
  <si>
    <t xml:space="preserve">          -  Glavni dobavljači:</t>
  </si>
  <si>
    <t>% u ukupnom prihodu</t>
  </si>
  <si>
    <t>% u uk.obavezama prema dobavljačima</t>
  </si>
  <si>
    <t>Beograd, Bulevar Mihaila Pupina 12</t>
  </si>
  <si>
    <t>Elektrodistribucija</t>
  </si>
  <si>
    <t xml:space="preserve">8. Vrednost osnovnog kapitala  </t>
  </si>
  <si>
    <t>u 000 RSD</t>
  </si>
  <si>
    <t>Hypo kastodi 4</t>
  </si>
  <si>
    <t>Blue Center d.o.o.</t>
  </si>
  <si>
    <t>Energoprojekt Visokogradnja</t>
  </si>
  <si>
    <t xml:space="preserve">    Pojedinačni iznosi za isplatu su regulisani odgovarajućom odlukom Skupštine akcionara.</t>
  </si>
  <si>
    <t>www.energoprojekt.rs   ep@energoprojekt.rs</t>
  </si>
  <si>
    <t>Unicredit Bank Austria AG</t>
  </si>
  <si>
    <t>GP Napred a.d. Beograd</t>
  </si>
  <si>
    <t>Erste bank custody 00001</t>
  </si>
  <si>
    <t xml:space="preserve">Od dana bilansiranja do dana podnošenja izveštaja nije bilo bitnih poslovnih događaja koji bi uticali na verodostojnost iskazanih finansijskih izveštaja. </t>
  </si>
  <si>
    <t>757       (0,01%)</t>
  </si>
  <si>
    <t>Moore Stephens Revizija i Računovodstvo Beograd, Studentski Trg 4/5I</t>
  </si>
  <si>
    <t xml:space="preserve">Neto dobitak je odraz ukupne poslovne aktivnosti preduzeća. </t>
  </si>
  <si>
    <t xml:space="preserve">Statutarne rezerve društva povećane su u odnosu na prethodnu godinu po odluci Skupštine akcionara o raspodeli neraspoređenog dobitka.                                                                    </t>
  </si>
  <si>
    <t xml:space="preserve">               ENERGOPROJEKT HOLDING  A.D </t>
  </si>
  <si>
    <t>3. Broj i datum rešenja o upisu u registar  privrednih subjekata</t>
  </si>
  <si>
    <t xml:space="preserve"> 06420-Holding poslovi</t>
  </si>
  <si>
    <t>5. Broj zaposlenih (prosečan broj u 2010.)</t>
  </si>
  <si>
    <t xml:space="preserve">6. Broj akcionara (na dan 31.12.2010) </t>
  </si>
  <si>
    <t>Republika Srbija</t>
  </si>
  <si>
    <t>Broj akcija na                                              dan 31.12.2010</t>
  </si>
  <si>
    <t>Učešće  u osnovnom kapitalu-% na dan 31.12.2010</t>
  </si>
  <si>
    <t>Gustaviadavegardh fonder aktie</t>
  </si>
  <si>
    <t>Erste&amp;Steiemarkishe bank d.d.</t>
  </si>
  <si>
    <t>Banka Koper d.d.</t>
  </si>
  <si>
    <t>Na dan 31.12.2010</t>
  </si>
  <si>
    <t>1. Članovi uprave (na dan 31.12. 2010.) *</t>
  </si>
  <si>
    <t>Br. i % akcija koji poseduju u AD na dan 31.12.2010</t>
  </si>
  <si>
    <t xml:space="preserve">Trivunac Milun, Beograd,                          </t>
  </si>
  <si>
    <t>Čolakov Stojan, Beograd</t>
  </si>
  <si>
    <t>808       (0,01%)</t>
  </si>
  <si>
    <t>VII stepen, menadžer u b.d.d. M&amp;V Investments, član UO: M&amp;V Investments, Telefonkabl a.d. Beograd i Ikarbus a.d. Beograd.</t>
  </si>
  <si>
    <t>Mr Zečević Miodrag, Beograd</t>
  </si>
  <si>
    <t>6.281     (0,07%)</t>
  </si>
  <si>
    <t>Uzelac Bogdan, Beograd</t>
  </si>
  <si>
    <t>Sekulić Vladimir, Beograd</t>
  </si>
  <si>
    <t xml:space="preserve">Nikezić Dušan, Beograd,          </t>
  </si>
  <si>
    <t>VII stepen, direktor Energoprojekt Niskogradnja a.d. Beograd i član UO: Energoprojekt Niskogradnja a.d. Beograd i Energoprojekt Hidroinženjering a.d. Beograd.</t>
  </si>
  <si>
    <t>VII stepen, Izvršni direktor  u Energoprojekt Hidroinženjering a.d. Beograd; predsednik UO Energoprojekt Industrija a.d. Beograd i član UO Energoprojekt Urbanizam i Arhitektura a.d. Beograd.</t>
  </si>
  <si>
    <t>1.040        (0,01%)</t>
  </si>
  <si>
    <t>1.218        (0,01%)</t>
  </si>
  <si>
    <t>VII stepen, Izvršni direktor  u Energoprojekt Holding a.d. Beograd; predsednik UO Energoprojekt Niskogradnja a.d. Beograd i član UO Energoprojekt Hidroinženjering a.d. Beograd.</t>
  </si>
  <si>
    <t>Tadić Dragan, Beograd</t>
  </si>
  <si>
    <t>Gregović Svetlana, Beograd</t>
  </si>
  <si>
    <t>VII stepen, menadžer  u Energoprojekt Oprema a.d. Beograd; predsednik UO Energoprojekt Energodata a.d. Beograd i član UO Energoprojekt Industrija a.d. Beograd.</t>
  </si>
  <si>
    <t>789       (0,01%)</t>
  </si>
  <si>
    <t>Milovanović Vladimir, Beograd</t>
  </si>
  <si>
    <t xml:space="preserve">VII stepen, Generalni direktor  Energoprojekt Holding a.d. Beograd; </t>
  </si>
  <si>
    <t>886       (0,01%)</t>
  </si>
  <si>
    <t>Breka Nikola, Beograd</t>
  </si>
  <si>
    <t>1.088      (0,01%)</t>
  </si>
  <si>
    <t>Mitrović Zoran, Beograd</t>
  </si>
  <si>
    <t>VII stepen, Izvršni direktor  u Energoprojekt Visokogradnja a.d. Beograd; član UO Energoprojekt Visokogradnja a.d. Beograd i  Energoprojekt Entel a.d. Beograd.</t>
  </si>
  <si>
    <t>1.027      (0,01%)</t>
  </si>
  <si>
    <t>2. Članovi nadzornog odbora (na dan 31.12. 2010.) *</t>
  </si>
  <si>
    <t>Dimitrijević Živorad, Beograd</t>
  </si>
  <si>
    <t>1.998        (0,02%)</t>
  </si>
  <si>
    <t>Dr Knežević Gašo, Beograd</t>
  </si>
  <si>
    <t>Ilić Zora, Beograd</t>
  </si>
  <si>
    <t>mr Cvetanović Milivoje, Beograd</t>
  </si>
  <si>
    <t>mr Knežević Milivoje, Beograd</t>
  </si>
  <si>
    <t>VII stepen, Specijalni savetnik direktora Agencije za privatizaciju Republike Srbije.</t>
  </si>
  <si>
    <t>VIII stepen, Redovni profesor na Pravnom fakultetu u Beogradu.</t>
  </si>
  <si>
    <t>VII stepen, penzioner Energoprojekta.</t>
  </si>
  <si>
    <t>VII-2 stepen, portfolio menadžer u b.d.d. M&amp;V Investments, Beograd.</t>
  </si>
  <si>
    <t>VII-2 stepen, vlasnik i direktor firme Cvetanović Konsalting, Beograd.</t>
  </si>
  <si>
    <t xml:space="preserve">*) Ukupan iznos isplaćene neto naknade članovima Uprave u 2010. godini iznosi 9.948.785 dinara.  </t>
  </si>
  <si>
    <t xml:space="preserve">*) Ukupan iznos isplaćene neto naknade članovima Nadzornog odbora u 2010. godini iznosi 4.162.019 dinara.  </t>
  </si>
  <si>
    <t>Najviša cena akcija u toku 2010. godine</t>
  </si>
  <si>
    <t>Najniža cena akcija u toku 2010. godine</t>
  </si>
  <si>
    <t>Tržišna kapitalizacija na dan 31.12.2010</t>
  </si>
  <si>
    <t>8.521.029.000 RSD</t>
  </si>
  <si>
    <t>20.08.2010 - 1.048 RSD</t>
  </si>
  <si>
    <t>11.01.2010 - 779 RSD</t>
  </si>
  <si>
    <t>67,46 RSD</t>
  </si>
  <si>
    <t>Dobitak po akciji (neto)</t>
  </si>
  <si>
    <t>Isplata u akcijama (emitovanjem  360.347 komada običnih akcija VII emisije za 2008. godinu).</t>
  </si>
  <si>
    <t xml:space="preserve">                            Vladimir Milovanović, dipl.inž.    </t>
  </si>
  <si>
    <t>VII stepen, Državni sekretar Ministarstva finansija Republike Srbije.</t>
  </si>
  <si>
    <t>VII stepen, Savetnik u Agenciji za privatizaciju Republike Srbije.</t>
  </si>
  <si>
    <t xml:space="preserve">VII stepen, Savetnik  generalnog direktora Energoprojekt Holding a.d. Beograd; predsednik UO Energoprojekt Hidroinženjering a.d. Beograd i član UO Energoprojekt Visokogradnja a.d. Beograd </t>
  </si>
  <si>
    <t>4.193.014 hiljada rsd</t>
  </si>
  <si>
    <t>U 2010. godini vršena su ulaganja u investicione nekretnine, građevinske objekte, opremu i nematerijalna ulaganja (softver i licence).</t>
  </si>
  <si>
    <t xml:space="preserve">Ukupan broj otkupljenih sopstvenih akcija Društva 31.12.2009. godine iznosio je 9.796 sopstvenih akcija, nominalne vrednosti 3.918 hiljada RSD. Društvo je u 2010. godini prodalo 9.020 sopstvenih akcija. Po odluci Skupštine akcionara došlo je do povećanja nominalne vrednosti akcija sa 400,00 RSD na 440,00 RSD, tako da na dan 31.12.2010. godine ukupan broj otkupljenih sopstvenih akcija Društva iznosi 776 sopstvenih akcija, ukupne nominalne vrednosti 341 hiljada RSD. </t>
  </si>
  <si>
    <t>Smanjenje na poziciji imovine rezultat je završetka izgradnje građevinskog objekta u bloku 26, Novi Beograd.</t>
  </si>
  <si>
    <t>Povećanje dugoročnih obaveza odnosi se na kredit od Fonda za razvoj Republike Srbije, dok je smanjenje kratkoročnih obaveza, najvećim delom, rezultat zatvaranja avansa od kupca po projektu blok 26, Novi Beograd.</t>
  </si>
  <si>
    <t>1.118.144</t>
  </si>
  <si>
    <t>1.118.146</t>
  </si>
  <si>
    <t>GODIŠNJI IZVEŠTAJ O POSLOVANJU ZA 2010. GODINU</t>
  </si>
  <si>
    <t>VII-2 stepen</t>
  </si>
  <si>
    <t>Grad Beograd - Gradska uprava - Prokop</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</si>
</sst>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GBP&quot;#,##0_);\(&quot;GBP&quot;#,##0\)"/>
    <numFmt numFmtId="173" formatCode="&quot;GBP&quot;#,##0_);[Red]\(&quot;GBP&quot;#,##0\)"/>
    <numFmt numFmtId="174" formatCode="&quot;GBP&quot;#,##0.00_);\(&quot;GBP&quot;#,##0.00\)"/>
    <numFmt numFmtId="175" formatCode="&quot;GBP&quot;#,##0.00_);[Red]\(&quot;GBP&quot;#,##0.00\)"/>
    <numFmt numFmtId="176" formatCode="_(&quot;GBP&quot;* #,##0_);_(&quot;GBP&quot;* \(#,##0\);_(&quot;GBP&quot;* &quot;-&quot;_);_(@_)"/>
    <numFmt numFmtId="177" formatCode="_(&quot;GBP&quot;* #,##0.00_);_(&quot;GBP&quot;* \(#,##0.00\);_(&quot;GBP&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_(* #,##0.000_);_(* \(#,##0.000\);_(* &quot;-&quot;??_);_(@_)"/>
    <numFmt numFmtId="184" formatCode="_(* #,##0.0000_);_(* \(#,##0.0000\);_(* &quot;-&quot;??_);_(@_)"/>
    <numFmt numFmtId="185" formatCode="_(* #,##0.0_);_(* \(#,##0.0\);_(* &quot;-&quot;??_);_(@_)"/>
    <numFmt numFmtId="186" formatCode="_(* #,##0_);_(* \(#,##0\);_(* &quot;-&quot;??_);_(@_)"/>
    <numFmt numFmtId="187" formatCode="#,##0.0"/>
    <numFmt numFmtId="188" formatCode="0.0%"/>
    <numFmt numFmtId="189" formatCode="0.0000000000"/>
    <numFmt numFmtId="190" formatCode="0.000000000"/>
    <numFmt numFmtId="191" formatCode="0.00000000"/>
    <numFmt numFmtId="192" formatCode="0.0000000"/>
    <numFmt numFmtId="193" formatCode="0.000000"/>
    <numFmt numFmtId="194" formatCode="0.00000"/>
    <numFmt numFmtId="195" formatCode="0.0000"/>
    <numFmt numFmtId="196" formatCode="0.000"/>
    <numFmt numFmtId="197" formatCode="#,##0.0000"/>
  </numFmts>
  <fonts count="16">
    <font>
      <sz val="10"/>
      <name val="Arial"/>
      <family val="0"/>
    </font>
    <font>
      <sz val="8"/>
      <name val="Arial"/>
      <family val="0"/>
    </font>
    <font>
      <u val="single"/>
      <sz val="10"/>
      <color indexed="12"/>
      <name val="Arial"/>
      <family val="0"/>
    </font>
    <font>
      <u val="single"/>
      <sz val="10"/>
      <color indexed="36"/>
      <name val="Arial"/>
      <family val="0"/>
    </font>
    <font>
      <sz val="10"/>
      <name val="Tahoma"/>
      <family val="2"/>
    </font>
    <font>
      <b/>
      <sz val="10"/>
      <name val="Tahoma"/>
      <family val="2"/>
    </font>
    <font>
      <b/>
      <i/>
      <sz val="10"/>
      <name val="Tahoma"/>
      <family val="2"/>
    </font>
    <font>
      <sz val="10"/>
      <color indexed="8"/>
      <name val="Tahoma"/>
      <family val="2"/>
    </font>
    <font>
      <b/>
      <i/>
      <sz val="10"/>
      <color indexed="8"/>
      <name val="Tahoma"/>
      <family val="2"/>
    </font>
    <font>
      <sz val="9"/>
      <name val="Tahoma"/>
      <family val="2"/>
    </font>
    <font>
      <b/>
      <sz val="10"/>
      <color indexed="8"/>
      <name val="Tahoma"/>
      <family val="2"/>
    </font>
    <font>
      <b/>
      <sz val="9"/>
      <name val="Tahoma"/>
      <family val="2"/>
    </font>
    <font>
      <b/>
      <sz val="14"/>
      <name val="Tahoma"/>
      <family val="2"/>
    </font>
    <font>
      <sz val="9"/>
      <color indexed="8"/>
      <name val="Tahoma"/>
      <family val="2"/>
    </font>
    <font>
      <b/>
      <sz val="11"/>
      <name val="Tahoma"/>
      <family val="2"/>
    </font>
    <font>
      <b/>
      <sz val="12"/>
      <name val="Courier New"/>
      <family val="3"/>
    </font>
  </fonts>
  <fills count="2">
    <fill>
      <patternFill/>
    </fill>
    <fill>
      <patternFill patternType="gray125"/>
    </fill>
  </fills>
  <borders count="30">
    <border>
      <left/>
      <right/>
      <top/>
      <bottom/>
      <diagonal/>
    </border>
    <border>
      <left style="thin"/>
      <right style="thin"/>
      <top style="thin"/>
      <bottom style="thin"/>
    </border>
    <border>
      <left style="medium"/>
      <right style="thin"/>
      <top style="thin"/>
      <bottom style="thin"/>
    </border>
    <border>
      <left style="medium"/>
      <right style="thin"/>
      <top style="medium"/>
      <bottom style="thin"/>
    </border>
    <border>
      <left style="medium"/>
      <right style="thin"/>
      <top style="thin"/>
      <bottom style="medium"/>
    </border>
    <border>
      <left style="medium"/>
      <right style="thin"/>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medium"/>
      <bottom style="thin"/>
    </border>
    <border>
      <left>
        <color indexed="63"/>
      </left>
      <right>
        <color indexed="63"/>
      </right>
      <top>
        <color indexed="63"/>
      </top>
      <bottom style="medium"/>
    </border>
    <border>
      <left style="thin"/>
      <right style="thin"/>
      <top style="medium"/>
      <bottom style="thin"/>
    </border>
    <border>
      <left style="medium"/>
      <right style="thin"/>
      <top style="thin"/>
      <bottom>
        <color indexed="63"/>
      </bottom>
    </border>
    <border>
      <left style="thin"/>
      <right style="medium"/>
      <top style="medium"/>
      <bottom style="medium"/>
    </border>
    <border>
      <left style="medium"/>
      <right style="thin"/>
      <top style="medium"/>
      <bottom>
        <color indexed="63"/>
      </bottom>
    </border>
    <border>
      <left>
        <color indexed="63"/>
      </left>
      <right style="medium"/>
      <top style="medium"/>
      <bottom>
        <color indexed="63"/>
      </bottom>
    </border>
    <border>
      <left style="medium"/>
      <right style="medium"/>
      <top style="medium"/>
      <bottom style="medium"/>
    </border>
    <border>
      <left style="medium"/>
      <right style="thin"/>
      <top>
        <color indexed="63"/>
      </top>
      <bottom style="medium"/>
    </border>
    <border>
      <left style="medium"/>
      <right style="thin"/>
      <top>
        <color indexed="63"/>
      </top>
      <bottom style="thin"/>
    </border>
    <border>
      <left style="thin"/>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color indexed="63"/>
      </top>
      <bottom>
        <color indexed="63"/>
      </bottom>
    </border>
    <border>
      <left style="thin"/>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36">
    <xf numFmtId="0" fontId="0" fillId="0" borderId="0" xfId="0" applyAlignment="1">
      <alignment/>
    </xf>
    <xf numFmtId="0" fontId="0" fillId="0" borderId="0" xfId="0" applyAlignment="1">
      <alignment horizontal="right"/>
    </xf>
    <xf numFmtId="0" fontId="4" fillId="0" borderId="0" xfId="0" applyFont="1" applyAlignment="1">
      <alignment/>
    </xf>
    <xf numFmtId="0" fontId="4" fillId="0" borderId="0" xfId="0" applyFont="1" applyFill="1" applyBorder="1" applyAlignment="1">
      <alignment/>
    </xf>
    <xf numFmtId="0" fontId="4" fillId="0" borderId="0" xfId="0" applyFont="1" applyFill="1" applyBorder="1" applyAlignment="1">
      <alignment vertical="top" wrapText="1"/>
    </xf>
    <xf numFmtId="0" fontId="5" fillId="0" borderId="0" xfId="0" applyFont="1" applyFill="1" applyBorder="1" applyAlignment="1">
      <alignment/>
    </xf>
    <xf numFmtId="0" fontId="7" fillId="0" borderId="0" xfId="0" applyFont="1" applyFill="1" applyBorder="1" applyAlignment="1">
      <alignment wrapText="1"/>
    </xf>
    <xf numFmtId="0" fontId="7"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7" fillId="0" borderId="1" xfId="0" applyFont="1" applyFill="1" applyBorder="1" applyAlignment="1">
      <alignment horizontal="left" vertical="center" wrapText="1"/>
    </xf>
    <xf numFmtId="0" fontId="4" fillId="0" borderId="2" xfId="0" applyFont="1" applyFill="1" applyBorder="1" applyAlignment="1">
      <alignment/>
    </xf>
    <xf numFmtId="0" fontId="4" fillId="0" borderId="3" xfId="0" applyFont="1" applyFill="1" applyBorder="1" applyAlignment="1">
      <alignment horizontal="left" vertical="center" wrapText="1"/>
    </xf>
    <xf numFmtId="0" fontId="4" fillId="0" borderId="2" xfId="0" applyFont="1" applyFill="1" applyBorder="1" applyAlignment="1">
      <alignment horizontal="left" wrapText="1"/>
    </xf>
    <xf numFmtId="0" fontId="4" fillId="0" borderId="2" xfId="0" applyFont="1" applyFill="1" applyBorder="1" applyAlignment="1">
      <alignment horizontal="left"/>
    </xf>
    <xf numFmtId="0" fontId="4" fillId="0" borderId="4" xfId="0" applyFont="1" applyFill="1" applyBorder="1" applyAlignment="1">
      <alignment horizontal="left"/>
    </xf>
    <xf numFmtId="0" fontId="4" fillId="0" borderId="5" xfId="0" applyFont="1" applyFill="1" applyBorder="1" applyAlignment="1">
      <alignment vertical="top" wrapText="1"/>
    </xf>
    <xf numFmtId="0" fontId="7" fillId="0" borderId="0" xfId="0" applyFont="1" applyFill="1" applyBorder="1" applyAlignment="1">
      <alignment horizontal="left" vertical="center" wrapText="1"/>
    </xf>
    <xf numFmtId="0" fontId="4" fillId="0" borderId="2" xfId="0" applyFont="1" applyFill="1" applyBorder="1" applyAlignment="1">
      <alignment wrapText="1"/>
    </xf>
    <xf numFmtId="0" fontId="4" fillId="0" borderId="4" xfId="0" applyFont="1" applyFill="1" applyBorder="1" applyAlignment="1">
      <alignment wrapText="1"/>
    </xf>
    <xf numFmtId="0" fontId="4" fillId="0" borderId="6" xfId="0" applyFont="1" applyFill="1" applyBorder="1" applyAlignment="1">
      <alignment horizontal="right"/>
    </xf>
    <xf numFmtId="0" fontId="9" fillId="0" borderId="7" xfId="0" applyFont="1" applyFill="1" applyBorder="1" applyAlignment="1">
      <alignment wrapText="1"/>
    </xf>
    <xf numFmtId="10" fontId="4" fillId="0" borderId="0" xfId="0" applyNumberFormat="1" applyFont="1" applyFill="1" applyAlignment="1">
      <alignment/>
    </xf>
    <xf numFmtId="0" fontId="4" fillId="0" borderId="8" xfId="0" applyFont="1" applyFill="1" applyBorder="1" applyAlignment="1">
      <alignment horizontal="right"/>
    </xf>
    <xf numFmtId="3" fontId="4" fillId="0" borderId="0" xfId="0" applyNumberFormat="1" applyFont="1" applyFill="1" applyBorder="1" applyAlignment="1">
      <alignment/>
    </xf>
    <xf numFmtId="0" fontId="15" fillId="0" borderId="0" xfId="0" applyFont="1" applyAlignment="1">
      <alignment horizontal="justify"/>
    </xf>
    <xf numFmtId="0" fontId="15" fillId="0" borderId="0" xfId="0" applyFont="1" applyAlignment="1">
      <alignment horizontal="left"/>
    </xf>
    <xf numFmtId="0" fontId="9" fillId="0" borderId="0" xfId="0" applyFont="1" applyFill="1" applyBorder="1" applyAlignment="1">
      <alignment horizontal="left" wrapText="1"/>
    </xf>
    <xf numFmtId="0" fontId="4" fillId="0" borderId="3" xfId="0" applyFont="1" applyFill="1" applyBorder="1" applyAlignment="1">
      <alignment/>
    </xf>
    <xf numFmtId="0" fontId="5" fillId="0" borderId="9" xfId="0" applyFont="1" applyFill="1" applyBorder="1" applyAlignment="1">
      <alignment wrapText="1"/>
    </xf>
    <xf numFmtId="0" fontId="4" fillId="0" borderId="6" xfId="0" applyFont="1" applyFill="1" applyBorder="1" applyAlignment="1">
      <alignment/>
    </xf>
    <xf numFmtId="0" fontId="7" fillId="0" borderId="6" xfId="0" applyFont="1" applyFill="1" applyBorder="1" applyAlignment="1">
      <alignment horizontal="left"/>
    </xf>
    <xf numFmtId="0" fontId="7" fillId="0" borderId="6" xfId="0" applyFont="1" applyFill="1" applyBorder="1" applyAlignment="1">
      <alignment wrapText="1"/>
    </xf>
    <xf numFmtId="0" fontId="7" fillId="0" borderId="6" xfId="0" applyFont="1" applyFill="1" applyBorder="1" applyAlignment="1">
      <alignment/>
    </xf>
    <xf numFmtId="0" fontId="4" fillId="0" borderId="10" xfId="0" applyFont="1" applyFill="1" applyBorder="1" applyAlignment="1">
      <alignment wrapText="1"/>
    </xf>
    <xf numFmtId="0" fontId="5" fillId="0" borderId="3" xfId="0" applyFont="1" applyFill="1" applyBorder="1" applyAlignment="1">
      <alignment horizontal="left" wrapText="1"/>
    </xf>
    <xf numFmtId="0" fontId="7" fillId="0" borderId="0" xfId="0" applyFont="1" applyFill="1" applyBorder="1" applyAlignment="1">
      <alignment horizontal="left"/>
    </xf>
    <xf numFmtId="0" fontId="0" fillId="0" borderId="0" xfId="0" applyFill="1" applyAlignment="1">
      <alignment/>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3" xfId="0" applyFont="1" applyFill="1" applyBorder="1" applyAlignment="1">
      <alignment horizontal="left" vertical="center"/>
    </xf>
    <xf numFmtId="0" fontId="4" fillId="0" borderId="9" xfId="0" applyFont="1" applyFill="1" applyBorder="1" applyAlignment="1">
      <alignment horizontal="center" vertical="center"/>
    </xf>
    <xf numFmtId="0" fontId="7" fillId="0" borderId="2" xfId="0" applyFont="1" applyFill="1" applyBorder="1" applyAlignment="1">
      <alignment horizontal="left" vertical="center"/>
    </xf>
    <xf numFmtId="0" fontId="4" fillId="0" borderId="6" xfId="0" applyFont="1" applyFill="1" applyBorder="1" applyAlignment="1">
      <alignment horizontal="left" vertical="center"/>
    </xf>
    <xf numFmtId="0" fontId="7" fillId="0" borderId="4" xfId="0" applyFont="1" applyFill="1" applyBorder="1" applyAlignment="1">
      <alignment horizontal="left" vertical="center"/>
    </xf>
    <xf numFmtId="0" fontId="4" fillId="0" borderId="8" xfId="0" applyFont="1" applyFill="1" applyBorder="1" applyAlignment="1">
      <alignment horizontal="left" vertical="center"/>
    </xf>
    <xf numFmtId="0" fontId="7" fillId="0" borderId="0" xfId="0" applyFont="1" applyFill="1" applyBorder="1" applyAlignment="1">
      <alignment horizontal="center" vertical="center"/>
    </xf>
    <xf numFmtId="0" fontId="8" fillId="0" borderId="0" xfId="0" applyFont="1" applyFill="1" applyAlignment="1">
      <alignment/>
    </xf>
    <xf numFmtId="0" fontId="5" fillId="0" borderId="3" xfId="0" applyFont="1" applyFill="1" applyBorder="1" applyAlignment="1">
      <alignment/>
    </xf>
    <xf numFmtId="0" fontId="11" fillId="0" borderId="11" xfId="0" applyFont="1" applyFill="1" applyBorder="1" applyAlignment="1">
      <alignment horizontal="left" wrapText="1"/>
    </xf>
    <xf numFmtId="0" fontId="9" fillId="0" borderId="1" xfId="0" applyFont="1" applyFill="1" applyBorder="1" applyAlignment="1">
      <alignment wrapText="1"/>
    </xf>
    <xf numFmtId="0" fontId="11" fillId="0" borderId="3" xfId="0" applyFont="1" applyFill="1" applyBorder="1" applyAlignment="1">
      <alignment/>
    </xf>
    <xf numFmtId="0" fontId="4" fillId="0" borderId="12" xfId="0" applyFont="1" applyFill="1" applyBorder="1" applyAlignment="1">
      <alignment wrapText="1"/>
    </xf>
    <xf numFmtId="3" fontId="4" fillId="0" borderId="0" xfId="0" applyNumberFormat="1" applyFont="1" applyFill="1" applyAlignment="1">
      <alignment/>
    </xf>
    <xf numFmtId="0" fontId="4" fillId="0" borderId="1" xfId="0" applyFont="1" applyFill="1" applyBorder="1" applyAlignment="1">
      <alignment horizontal="left" vertical="center"/>
    </xf>
    <xf numFmtId="0" fontId="7" fillId="0" borderId="1" xfId="0" applyFont="1" applyFill="1" applyBorder="1" applyAlignment="1">
      <alignment wrapText="1"/>
    </xf>
    <xf numFmtId="0" fontId="6" fillId="0" borderId="0" xfId="0" applyFont="1" applyFill="1" applyAlignment="1">
      <alignment/>
    </xf>
    <xf numFmtId="0" fontId="7" fillId="0" borderId="5" xfId="0" applyFont="1" applyFill="1" applyBorder="1" applyAlignment="1">
      <alignment horizontal="left" vertical="center" wrapText="1"/>
    </xf>
    <xf numFmtId="0" fontId="7" fillId="0" borderId="13" xfId="0" applyFont="1" applyFill="1" applyBorder="1" applyAlignment="1">
      <alignment vertical="top" wrapText="1"/>
    </xf>
    <xf numFmtId="0" fontId="7" fillId="0" borderId="0" xfId="0" applyFont="1" applyFill="1" applyBorder="1" applyAlignment="1">
      <alignment vertical="top" wrapText="1"/>
    </xf>
    <xf numFmtId="0" fontId="4" fillId="0" borderId="0" xfId="0" applyFont="1" applyFill="1" applyAlignment="1">
      <alignment wrapText="1"/>
    </xf>
    <xf numFmtId="0" fontId="4" fillId="0" borderId="0" xfId="0" applyFont="1" applyFill="1" applyAlignment="1">
      <alignment horizontal="right"/>
    </xf>
    <xf numFmtId="0" fontId="4" fillId="0" borderId="3" xfId="0" applyFont="1" applyFill="1" applyBorder="1" applyAlignment="1">
      <alignment wrapText="1"/>
    </xf>
    <xf numFmtId="0" fontId="4" fillId="0" borderId="9" xfId="0" applyFont="1" applyFill="1" applyBorder="1" applyAlignment="1">
      <alignment horizontal="center" wrapText="1"/>
    </xf>
    <xf numFmtId="0" fontId="7" fillId="0" borderId="2" xfId="0" applyFont="1" applyFill="1" applyBorder="1" applyAlignment="1">
      <alignment wrapText="1"/>
    </xf>
    <xf numFmtId="0" fontId="7" fillId="0" borderId="4" xfId="0" applyFont="1" applyFill="1" applyBorder="1" applyAlignment="1">
      <alignment wrapText="1"/>
    </xf>
    <xf numFmtId="0" fontId="4" fillId="0" borderId="0" xfId="0" applyFont="1" applyFill="1" applyBorder="1" applyAlignment="1">
      <alignment horizontal="right"/>
    </xf>
    <xf numFmtId="0" fontId="4" fillId="0" borderId="0" xfId="0" applyFont="1" applyFill="1" applyBorder="1" applyAlignment="1">
      <alignment wrapText="1"/>
    </xf>
    <xf numFmtId="0" fontId="7" fillId="0" borderId="0" xfId="0" applyFont="1" applyFill="1" applyBorder="1" applyAlignment="1">
      <alignment horizontal="right" wrapText="1"/>
    </xf>
    <xf numFmtId="186" fontId="4" fillId="0" borderId="0" xfId="15" applyNumberFormat="1" applyFont="1" applyFill="1" applyAlignment="1">
      <alignment horizontal="right"/>
    </xf>
    <xf numFmtId="186" fontId="4" fillId="0" borderId="0" xfId="15" applyNumberFormat="1" applyFont="1" applyFill="1" applyAlignment="1">
      <alignment/>
    </xf>
    <xf numFmtId="0" fontId="4" fillId="0" borderId="14" xfId="0" applyFont="1" applyFill="1" applyBorder="1" applyAlignment="1">
      <alignment/>
    </xf>
    <xf numFmtId="186" fontId="4" fillId="0" borderId="15" xfId="15" applyNumberFormat="1" applyFont="1" applyFill="1" applyBorder="1" applyAlignment="1">
      <alignment/>
    </xf>
    <xf numFmtId="0" fontId="9" fillId="0" borderId="0" xfId="0" applyFont="1" applyFill="1" applyBorder="1" applyAlignment="1">
      <alignment/>
    </xf>
    <xf numFmtId="0" fontId="4" fillId="0" borderId="4" xfId="0" applyFont="1" applyFill="1" applyBorder="1" applyAlignment="1">
      <alignment/>
    </xf>
    <xf numFmtId="0" fontId="4" fillId="0" borderId="16" xfId="0" applyFont="1" applyFill="1" applyBorder="1" applyAlignment="1">
      <alignment wrapText="1"/>
    </xf>
    <xf numFmtId="0" fontId="15" fillId="0" borderId="0" xfId="0" applyFont="1" applyFill="1" applyAlignment="1">
      <alignment horizontal="left"/>
    </xf>
    <xf numFmtId="0" fontId="4" fillId="0" borderId="6" xfId="0" applyFont="1" applyFill="1" applyBorder="1" applyAlignment="1">
      <alignment horizontal="center"/>
    </xf>
    <xf numFmtId="0" fontId="4" fillId="0" borderId="8" xfId="0" applyFont="1" applyFill="1" applyBorder="1" applyAlignment="1">
      <alignment horizontal="center"/>
    </xf>
    <xf numFmtId="0" fontId="5" fillId="0" borderId="11" xfId="0" applyFont="1" applyFill="1" applyBorder="1" applyAlignment="1">
      <alignment horizontal="center" wrapText="1"/>
    </xf>
    <xf numFmtId="0" fontId="11" fillId="0" borderId="9" xfId="0" applyFont="1" applyFill="1" applyBorder="1" applyAlignment="1">
      <alignment horizontal="center" wrapText="1"/>
    </xf>
    <xf numFmtId="0" fontId="4" fillId="0" borderId="2" xfId="0" applyFont="1" applyFill="1" applyBorder="1" applyAlignment="1">
      <alignment vertical="top" wrapText="1"/>
    </xf>
    <xf numFmtId="3" fontId="4" fillId="0" borderId="1" xfId="0" applyNumberFormat="1" applyFont="1" applyFill="1" applyBorder="1" applyAlignment="1">
      <alignment horizontal="center" wrapText="1"/>
    </xf>
    <xf numFmtId="10" fontId="4" fillId="0" borderId="6" xfId="0" applyNumberFormat="1" applyFont="1" applyFill="1" applyBorder="1" applyAlignment="1">
      <alignment horizontal="center" wrapText="1"/>
    </xf>
    <xf numFmtId="0" fontId="4" fillId="0" borderId="17" xfId="0" applyFont="1" applyFill="1" applyBorder="1" applyAlignment="1">
      <alignment vertical="top" wrapText="1"/>
    </xf>
    <xf numFmtId="3" fontId="4" fillId="0" borderId="7" xfId="0" applyNumberFormat="1" applyFont="1" applyFill="1" applyBorder="1" applyAlignment="1">
      <alignment horizontal="center" wrapText="1"/>
    </xf>
    <xf numFmtId="10" fontId="4" fillId="0" borderId="8" xfId="0" applyNumberFormat="1" applyFont="1" applyFill="1" applyBorder="1" applyAlignment="1">
      <alignment horizontal="center" wrapText="1"/>
    </xf>
    <xf numFmtId="0" fontId="10" fillId="0" borderId="9" xfId="0" applyFont="1" applyFill="1" applyBorder="1" applyAlignment="1">
      <alignment horizontal="center" vertical="center"/>
    </xf>
    <xf numFmtId="3" fontId="4" fillId="0" borderId="6" xfId="0" applyNumberFormat="1" applyFont="1" applyFill="1" applyBorder="1" applyAlignment="1">
      <alignment horizontal="right"/>
    </xf>
    <xf numFmtId="0" fontId="4" fillId="0" borderId="6" xfId="0" applyFont="1" applyFill="1" applyBorder="1" applyAlignment="1">
      <alignment horizontal="center" wrapText="1"/>
    </xf>
    <xf numFmtId="0" fontId="4" fillId="0" borderId="18" xfId="0" applyFont="1" applyFill="1" applyBorder="1" applyAlignment="1">
      <alignment wrapText="1"/>
    </xf>
    <xf numFmtId="0" fontId="4" fillId="0" borderId="8" xfId="0" applyFont="1" applyFill="1" applyBorder="1" applyAlignment="1">
      <alignment horizontal="center" wrapText="1"/>
    </xf>
    <xf numFmtId="0" fontId="4" fillId="0" borderId="19" xfId="0" applyFont="1" applyFill="1" applyBorder="1" applyAlignment="1">
      <alignment horizontal="center" wrapText="1"/>
    </xf>
    <xf numFmtId="0" fontId="4" fillId="0" borderId="9" xfId="0" applyFont="1" applyFill="1" applyBorder="1" applyAlignment="1">
      <alignment horizontal="right"/>
    </xf>
    <xf numFmtId="0" fontId="7" fillId="0" borderId="6" xfId="0" applyFont="1" applyFill="1" applyBorder="1" applyAlignment="1">
      <alignment horizontal="right"/>
    </xf>
    <xf numFmtId="0" fontId="7" fillId="0" borderId="8" xfId="0" applyFont="1" applyFill="1" applyBorder="1" applyAlignment="1">
      <alignment horizontal="left" wrapText="1"/>
    </xf>
    <xf numFmtId="0" fontId="4" fillId="0" borderId="18" xfId="0" applyFont="1" applyFill="1" applyBorder="1" applyAlignment="1">
      <alignment vertical="top" wrapText="1"/>
    </xf>
    <xf numFmtId="0" fontId="9" fillId="0" borderId="0" xfId="0" applyFont="1" applyAlignment="1">
      <alignment horizontal="justify"/>
    </xf>
    <xf numFmtId="10" fontId="0" fillId="0" borderId="0" xfId="0" applyNumberFormat="1" applyAlignment="1">
      <alignment/>
    </xf>
    <xf numFmtId="0" fontId="7" fillId="0" borderId="13" xfId="0" applyFont="1" applyFill="1" applyBorder="1" applyAlignment="1">
      <alignment horizontal="right"/>
    </xf>
    <xf numFmtId="186" fontId="4" fillId="0" borderId="9" xfId="15" applyNumberFormat="1" applyFont="1" applyFill="1" applyBorder="1" applyAlignment="1">
      <alignment horizontal="right" wrapText="1"/>
    </xf>
    <xf numFmtId="186" fontId="4" fillId="0" borderId="6" xfId="15" applyNumberFormat="1" applyFont="1" applyFill="1" applyBorder="1" applyAlignment="1">
      <alignment horizontal="right" wrapText="1"/>
    </xf>
    <xf numFmtId="3" fontId="4" fillId="0" borderId="8" xfId="0" applyNumberFormat="1" applyFont="1" applyFill="1" applyBorder="1" applyAlignment="1">
      <alignment horizontal="right" wrapText="1"/>
    </xf>
    <xf numFmtId="3" fontId="4" fillId="0" borderId="6" xfId="0" applyNumberFormat="1" applyFont="1" applyFill="1" applyBorder="1" applyAlignment="1">
      <alignment wrapText="1"/>
    </xf>
    <xf numFmtId="184" fontId="4" fillId="0" borderId="6" xfId="15" applyNumberFormat="1" applyFont="1" applyFill="1" applyBorder="1" applyAlignment="1">
      <alignment horizontal="right" wrapText="1"/>
    </xf>
    <xf numFmtId="195" fontId="4" fillId="0" borderId="6" xfId="0" applyNumberFormat="1" applyFont="1" applyFill="1" applyBorder="1" applyAlignment="1">
      <alignment horizontal="right" wrapText="1"/>
    </xf>
    <xf numFmtId="195" fontId="4" fillId="0" borderId="6" xfId="0" applyNumberFormat="1" applyFont="1" applyFill="1" applyBorder="1" applyAlignment="1">
      <alignment wrapText="1"/>
    </xf>
    <xf numFmtId="195" fontId="7" fillId="0" borderId="6" xfId="0" applyNumberFormat="1" applyFont="1" applyFill="1" applyBorder="1" applyAlignment="1">
      <alignment horizontal="right"/>
    </xf>
    <xf numFmtId="197" fontId="7" fillId="0" borderId="6" xfId="0" applyNumberFormat="1" applyFont="1" applyFill="1" applyBorder="1" applyAlignment="1">
      <alignment horizontal="right"/>
    </xf>
    <xf numFmtId="195" fontId="4" fillId="0" borderId="6" xfId="0" applyNumberFormat="1" applyFont="1" applyFill="1" applyBorder="1" applyAlignment="1">
      <alignment horizontal="right"/>
    </xf>
    <xf numFmtId="186" fontId="4" fillId="0" borderId="8" xfId="15" applyNumberFormat="1" applyFont="1" applyFill="1" applyBorder="1" applyAlignment="1">
      <alignment/>
    </xf>
    <xf numFmtId="10" fontId="4" fillId="0" borderId="20" xfId="21" applyNumberFormat="1" applyFont="1" applyFill="1" applyBorder="1" applyAlignment="1">
      <alignment horizontal="right"/>
    </xf>
    <xf numFmtId="10" fontId="4" fillId="0" borderId="21" xfId="21" applyNumberFormat="1" applyFont="1" applyFill="1" applyBorder="1" applyAlignment="1">
      <alignment horizontal="right"/>
    </xf>
    <xf numFmtId="0" fontId="4" fillId="0" borderId="22" xfId="0" applyFont="1" applyFill="1" applyBorder="1" applyAlignment="1">
      <alignment/>
    </xf>
    <xf numFmtId="0" fontId="4" fillId="0" borderId="17" xfId="0" applyFont="1" applyFill="1" applyBorder="1" applyAlignment="1">
      <alignment/>
    </xf>
    <xf numFmtId="0" fontId="4" fillId="0" borderId="0" xfId="0" applyFont="1" applyFill="1" applyBorder="1" applyAlignment="1">
      <alignment horizontal="left" wrapText="1"/>
    </xf>
    <xf numFmtId="0" fontId="4" fillId="0" borderId="0" xfId="0" applyFont="1" applyAlignment="1">
      <alignment horizontal="left"/>
    </xf>
    <xf numFmtId="0" fontId="9" fillId="0" borderId="23" xfId="0" applyFont="1" applyFill="1" applyBorder="1" applyAlignment="1">
      <alignment horizontal="left" wrapText="1"/>
    </xf>
    <xf numFmtId="0" fontId="9" fillId="0" borderId="24" xfId="0" applyFont="1" applyFill="1" applyBorder="1" applyAlignment="1">
      <alignment horizontal="left" wrapText="1"/>
    </xf>
    <xf numFmtId="0" fontId="9" fillId="0" borderId="25" xfId="0" applyFont="1" applyFill="1" applyBorder="1" applyAlignment="1">
      <alignment horizontal="left" wrapText="1"/>
    </xf>
    <xf numFmtId="0" fontId="9" fillId="0" borderId="26" xfId="0" applyFont="1" applyFill="1" applyBorder="1" applyAlignment="1">
      <alignment horizontal="left" wrapText="1"/>
    </xf>
    <xf numFmtId="0" fontId="14" fillId="0" borderId="0" xfId="0" applyFont="1" applyFill="1" applyAlignment="1">
      <alignment horizontal="left"/>
    </xf>
    <xf numFmtId="0" fontId="4" fillId="0" borderId="0" xfId="0" applyFont="1" applyFill="1" applyAlignment="1">
      <alignment horizontal="left" wrapText="1"/>
    </xf>
    <xf numFmtId="0" fontId="13" fillId="0" borderId="7" xfId="0" applyFont="1" applyFill="1" applyBorder="1" applyAlignment="1">
      <alignment horizontal="left" wrapText="1"/>
    </xf>
    <xf numFmtId="0" fontId="13" fillId="0" borderId="8" xfId="0" applyFont="1" applyFill="1" applyBorder="1" applyAlignment="1">
      <alignment horizontal="left" wrapText="1"/>
    </xf>
    <xf numFmtId="0" fontId="13" fillId="0" borderId="27" xfId="0" applyFont="1" applyFill="1" applyBorder="1" applyAlignment="1">
      <alignment horizontal="left" wrapText="1"/>
    </xf>
    <xf numFmtId="0" fontId="13" fillId="0" borderId="28" xfId="0" applyFont="1" applyFill="1" applyBorder="1" applyAlignment="1">
      <alignment horizontal="left" wrapText="1"/>
    </xf>
    <xf numFmtId="0" fontId="9" fillId="0" borderId="1" xfId="0" applyFont="1" applyFill="1" applyBorder="1" applyAlignment="1">
      <alignment horizontal="left" wrapText="1"/>
    </xf>
    <xf numFmtId="0" fontId="9" fillId="0" borderId="6" xfId="0" applyFont="1" applyFill="1" applyBorder="1" applyAlignment="1">
      <alignment horizontal="left" wrapText="1"/>
    </xf>
    <xf numFmtId="0" fontId="12" fillId="0" borderId="0" xfId="0" applyFont="1" applyFill="1" applyAlignment="1">
      <alignment horizontal="center"/>
    </xf>
    <xf numFmtId="0" fontId="13" fillId="0" borderId="11" xfId="0" applyFont="1" applyFill="1" applyBorder="1" applyAlignment="1">
      <alignment horizontal="left" wrapText="1"/>
    </xf>
    <xf numFmtId="0" fontId="13" fillId="0" borderId="9" xfId="0" applyFont="1" applyFill="1" applyBorder="1" applyAlignment="1">
      <alignment horizontal="left" wrapText="1"/>
    </xf>
    <xf numFmtId="0" fontId="9" fillId="0" borderId="1" xfId="0" applyFont="1" applyFill="1" applyBorder="1" applyAlignment="1">
      <alignment horizontal="left" wrapText="1"/>
    </xf>
    <xf numFmtId="0" fontId="13" fillId="0" borderId="6" xfId="0" applyFont="1" applyFill="1" applyBorder="1" applyAlignment="1">
      <alignment horizontal="left" wrapText="1"/>
    </xf>
    <xf numFmtId="0" fontId="4" fillId="0" borderId="29" xfId="0" applyFont="1" applyFill="1" applyBorder="1" applyAlignment="1">
      <alignment horizontal="left" wrapText="1"/>
    </xf>
    <xf numFmtId="10" fontId="4" fillId="0" borderId="0" xfId="21" applyNumberFormat="1" applyFont="1" applyFill="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42"/>
  <sheetViews>
    <sheetView showGridLines="0" tabSelected="1" workbookViewId="0" topLeftCell="A112">
      <selection activeCell="E123" sqref="E123"/>
    </sheetView>
  </sheetViews>
  <sheetFormatPr defaultColWidth="9.140625" defaultRowHeight="12.75"/>
  <cols>
    <col min="1" max="1" width="36.57421875" style="2" customWidth="1"/>
    <col min="2" max="2" width="30.421875" style="2" customWidth="1"/>
    <col min="3" max="3" width="22.140625" style="2" customWidth="1"/>
    <col min="4" max="4" width="13.7109375" style="2" customWidth="1"/>
  </cols>
  <sheetData>
    <row r="1" ht="31.5" customHeight="1">
      <c r="A1" s="25"/>
    </row>
    <row r="2" ht="16.5" customHeight="1">
      <c r="A2" s="26"/>
    </row>
    <row r="3" spans="1:11" ht="12.75" customHeight="1">
      <c r="A3" s="76"/>
      <c r="K3" s="37"/>
    </row>
    <row r="4" spans="1:4" ht="24.75" customHeight="1">
      <c r="A4" s="122" t="s">
        <v>49</v>
      </c>
      <c r="B4" s="122"/>
      <c r="C4" s="122"/>
      <c r="D4" s="122"/>
    </row>
    <row r="5" spans="1:4" ht="12.75">
      <c r="A5" s="8"/>
      <c r="B5" s="8"/>
      <c r="C5" s="8"/>
      <c r="D5" s="8"/>
    </row>
    <row r="6" spans="1:4" ht="22.5" customHeight="1">
      <c r="A6" s="129" t="s">
        <v>172</v>
      </c>
      <c r="B6" s="129"/>
      <c r="C6" s="129"/>
      <c r="D6" s="129"/>
    </row>
    <row r="7" spans="1:4" ht="12" customHeight="1" thickBot="1">
      <c r="A7" s="5" t="s">
        <v>46</v>
      </c>
      <c r="B7" s="3"/>
      <c r="C7" s="8"/>
      <c r="D7" s="8"/>
    </row>
    <row r="8" spans="1:4" ht="42" customHeight="1">
      <c r="A8" s="28" t="s">
        <v>50</v>
      </c>
      <c r="B8" s="29" t="s">
        <v>51</v>
      </c>
      <c r="C8" s="8"/>
      <c r="D8" s="8"/>
    </row>
    <row r="9" spans="1:4" ht="12.75">
      <c r="A9" s="11" t="s">
        <v>0</v>
      </c>
      <c r="B9" s="30" t="s">
        <v>81</v>
      </c>
      <c r="C9" s="8"/>
      <c r="D9" s="8"/>
    </row>
    <row r="10" spans="1:4" ht="12.75">
      <c r="A10" s="11" t="s">
        <v>52</v>
      </c>
      <c r="B10" s="31" t="s">
        <v>53</v>
      </c>
      <c r="C10" s="8"/>
      <c r="D10" s="8"/>
    </row>
    <row r="11" spans="1:4" ht="12.75">
      <c r="A11" s="11" t="s">
        <v>1</v>
      </c>
      <c r="B11" s="31">
        <v>100001513</v>
      </c>
      <c r="C11" s="8"/>
      <c r="D11" s="8"/>
    </row>
    <row r="12" spans="1:4" ht="25.5">
      <c r="A12" s="11" t="s">
        <v>2</v>
      </c>
      <c r="B12" s="32" t="s">
        <v>89</v>
      </c>
      <c r="C12" s="8"/>
      <c r="D12" s="8"/>
    </row>
    <row r="13" spans="1:4" ht="25.5">
      <c r="A13" s="18" t="s">
        <v>99</v>
      </c>
      <c r="B13" s="33" t="s">
        <v>54</v>
      </c>
      <c r="C13" s="8"/>
      <c r="D13" s="8"/>
    </row>
    <row r="14" spans="1:4" ht="12.75">
      <c r="A14" s="11" t="s">
        <v>3</v>
      </c>
      <c r="B14" s="33" t="s">
        <v>100</v>
      </c>
      <c r="C14" s="8"/>
      <c r="D14" s="8"/>
    </row>
    <row r="15" spans="1:4" ht="12.75">
      <c r="A15" s="11" t="s">
        <v>101</v>
      </c>
      <c r="B15" s="77">
        <v>76</v>
      </c>
      <c r="C15" s="8"/>
      <c r="D15" s="8"/>
    </row>
    <row r="16" spans="1:4" ht="13.5" customHeight="1" thickBot="1">
      <c r="A16" s="15" t="s">
        <v>102</v>
      </c>
      <c r="B16" s="78">
        <v>8688</v>
      </c>
      <c r="C16" s="8"/>
      <c r="D16" s="8"/>
    </row>
    <row r="17" spans="1:4" ht="12.75">
      <c r="A17" s="3"/>
      <c r="B17" s="3"/>
      <c r="C17" s="8"/>
      <c r="D17" s="8"/>
    </row>
    <row r="18" spans="1:4" ht="13.5" thickBot="1">
      <c r="A18" s="34" t="s">
        <v>55</v>
      </c>
      <c r="B18" s="34"/>
      <c r="C18" s="8"/>
      <c r="D18" s="8"/>
    </row>
    <row r="19" spans="1:4" ht="36" customHeight="1">
      <c r="A19" s="35" t="s">
        <v>35</v>
      </c>
      <c r="B19" s="79" t="s">
        <v>104</v>
      </c>
      <c r="C19" s="80" t="s">
        <v>105</v>
      </c>
      <c r="D19" s="8"/>
    </row>
    <row r="20" spans="1:4" ht="12.75">
      <c r="A20" s="81" t="s">
        <v>103</v>
      </c>
      <c r="B20" s="82">
        <v>3178533</v>
      </c>
      <c r="C20" s="83">
        <v>0.3357</v>
      </c>
      <c r="D20" s="8"/>
    </row>
    <row r="21" spans="1:4" ht="12.75">
      <c r="A21" s="81" t="s">
        <v>85</v>
      </c>
      <c r="B21" s="82">
        <v>490002</v>
      </c>
      <c r="C21" s="83">
        <v>0.0518</v>
      </c>
      <c r="D21" s="8"/>
    </row>
    <row r="22" spans="1:4" ht="12.75">
      <c r="A22" s="81" t="s">
        <v>56</v>
      </c>
      <c r="B22" s="82">
        <v>448778</v>
      </c>
      <c r="C22" s="83">
        <v>0.0474</v>
      </c>
      <c r="D22" s="8"/>
    </row>
    <row r="23" spans="1:4" ht="12.75">
      <c r="A23" s="81" t="s">
        <v>91</v>
      </c>
      <c r="B23" s="82">
        <v>306009</v>
      </c>
      <c r="C23" s="83">
        <v>0.0323</v>
      </c>
      <c r="D23" s="8"/>
    </row>
    <row r="24" spans="1:4" ht="12.75">
      <c r="A24" s="81" t="s">
        <v>57</v>
      </c>
      <c r="B24" s="82">
        <v>237712</v>
      </c>
      <c r="C24" s="83">
        <v>0.0251</v>
      </c>
      <c r="D24" s="8"/>
    </row>
    <row r="25" spans="1:4" ht="12.75">
      <c r="A25" s="81" t="s">
        <v>90</v>
      </c>
      <c r="B25" s="82">
        <v>194777</v>
      </c>
      <c r="C25" s="83">
        <v>0.0206</v>
      </c>
      <c r="D25" s="8"/>
    </row>
    <row r="26" spans="1:4" ht="12.75">
      <c r="A26" s="81" t="s">
        <v>106</v>
      </c>
      <c r="B26" s="82">
        <v>175000</v>
      </c>
      <c r="C26" s="83">
        <v>0.0185</v>
      </c>
      <c r="D26" s="8"/>
    </row>
    <row r="27" spans="1:4" ht="12.75">
      <c r="A27" s="81" t="s">
        <v>92</v>
      </c>
      <c r="B27" s="82">
        <v>123978</v>
      </c>
      <c r="C27" s="83">
        <v>0.0131</v>
      </c>
      <c r="D27" s="8"/>
    </row>
    <row r="28" spans="1:4" ht="12.75">
      <c r="A28" s="96" t="s">
        <v>107</v>
      </c>
      <c r="B28" s="82">
        <v>105680</v>
      </c>
      <c r="C28" s="83">
        <v>0.0112</v>
      </c>
      <c r="D28" s="8"/>
    </row>
    <row r="29" spans="1:4" ht="13.5" thickBot="1">
      <c r="A29" s="84" t="s">
        <v>108</v>
      </c>
      <c r="B29" s="85">
        <v>91460</v>
      </c>
      <c r="C29" s="86">
        <v>0.0097</v>
      </c>
      <c r="D29" s="8"/>
    </row>
    <row r="30" spans="1:4" ht="13.5" thickBot="1">
      <c r="A30" s="3"/>
      <c r="B30" s="3"/>
      <c r="C30" s="8"/>
      <c r="D30" s="8"/>
    </row>
    <row r="31" spans="1:4" ht="14.25" customHeight="1" thickBot="1">
      <c r="A31" s="16" t="s">
        <v>83</v>
      </c>
      <c r="B31" s="99" t="s">
        <v>165</v>
      </c>
      <c r="C31" s="8"/>
      <c r="D31" s="8"/>
    </row>
    <row r="32" spans="1:9" ht="10.5" customHeight="1" thickBot="1">
      <c r="A32" s="4"/>
      <c r="B32" s="36"/>
      <c r="C32" s="8"/>
      <c r="D32" s="8"/>
      <c r="I32" s="1"/>
    </row>
    <row r="33" spans="1:4" ht="24.75" customHeight="1">
      <c r="A33" s="12" t="s">
        <v>33</v>
      </c>
      <c r="B33" s="87" t="s">
        <v>109</v>
      </c>
      <c r="C33" s="37"/>
      <c r="D33" s="8"/>
    </row>
    <row r="34" spans="1:4" ht="14.25" customHeight="1">
      <c r="A34" s="13" t="s">
        <v>58</v>
      </c>
      <c r="B34" s="88">
        <v>9467810</v>
      </c>
      <c r="C34" s="37"/>
      <c r="D34" s="8"/>
    </row>
    <row r="35" spans="1:4" ht="12.75">
      <c r="A35" s="14" t="s">
        <v>4</v>
      </c>
      <c r="B35" s="20" t="s">
        <v>59</v>
      </c>
      <c r="C35" s="37"/>
      <c r="D35" s="8"/>
    </row>
    <row r="36" spans="1:4" ht="13.5" thickBot="1">
      <c r="A36" s="15" t="s">
        <v>5</v>
      </c>
      <c r="B36" s="23" t="s">
        <v>32</v>
      </c>
      <c r="C36" s="37"/>
      <c r="D36" s="8"/>
    </row>
    <row r="37" spans="1:4" ht="6" customHeight="1">
      <c r="A37" s="3"/>
      <c r="B37" s="3"/>
      <c r="C37" s="3"/>
      <c r="D37" s="8"/>
    </row>
    <row r="38" spans="1:4" ht="6.75" customHeight="1">
      <c r="A38" s="3"/>
      <c r="B38" s="5"/>
      <c r="C38" s="8"/>
      <c r="D38" s="8"/>
    </row>
    <row r="39" spans="1:4" ht="13.5" thickBot="1">
      <c r="A39" s="38" t="s">
        <v>69</v>
      </c>
      <c r="B39" s="39"/>
      <c r="C39" s="8"/>
      <c r="D39" s="8"/>
    </row>
    <row r="40" spans="1:4" ht="12.75">
      <c r="A40" s="40" t="s">
        <v>7</v>
      </c>
      <c r="B40" s="41" t="s">
        <v>8</v>
      </c>
      <c r="C40" s="8"/>
      <c r="D40" s="8"/>
    </row>
    <row r="41" spans="1:4" ht="12.75">
      <c r="A41" s="42" t="s">
        <v>60</v>
      </c>
      <c r="B41" s="43" t="s">
        <v>61</v>
      </c>
      <c r="C41" s="8"/>
      <c r="D41" s="8"/>
    </row>
    <row r="42" spans="1:4" ht="12.75">
      <c r="A42" s="42" t="s">
        <v>62</v>
      </c>
      <c r="B42" s="43" t="s">
        <v>61</v>
      </c>
      <c r="C42" s="8"/>
      <c r="D42" s="8"/>
    </row>
    <row r="43" spans="1:4" ht="12.75">
      <c r="A43" s="42" t="s">
        <v>63</v>
      </c>
      <c r="B43" s="43" t="s">
        <v>61</v>
      </c>
      <c r="C43" s="8"/>
      <c r="D43" s="8"/>
    </row>
    <row r="44" spans="1:4" ht="12.75">
      <c r="A44" s="42" t="s">
        <v>64</v>
      </c>
      <c r="B44" s="43" t="s">
        <v>61</v>
      </c>
      <c r="C44" s="8"/>
      <c r="D44" s="8"/>
    </row>
    <row r="45" spans="1:4" ht="13.5" thickBot="1">
      <c r="A45" s="44" t="s">
        <v>65</v>
      </c>
      <c r="B45" s="45" t="s">
        <v>61</v>
      </c>
      <c r="C45" s="8"/>
      <c r="D45" s="8"/>
    </row>
    <row r="46" spans="1:4" ht="12.75">
      <c r="A46" s="46"/>
      <c r="B46" s="39"/>
      <c r="C46" s="8"/>
      <c r="D46" s="8"/>
    </row>
    <row r="47" spans="1:4" ht="38.25">
      <c r="A47" s="10" t="s">
        <v>6</v>
      </c>
      <c r="B47" s="10" t="s">
        <v>95</v>
      </c>
      <c r="C47" s="8"/>
      <c r="D47" s="8"/>
    </row>
    <row r="48" spans="1:4" ht="27.75" customHeight="1">
      <c r="A48" s="10" t="s">
        <v>9</v>
      </c>
      <c r="B48" s="10" t="s">
        <v>47</v>
      </c>
      <c r="C48" s="8"/>
      <c r="D48" s="8"/>
    </row>
    <row r="49" spans="1:4" ht="7.5" customHeight="1">
      <c r="A49" s="17"/>
      <c r="B49" s="17"/>
      <c r="C49" s="8"/>
      <c r="D49" s="8"/>
    </row>
    <row r="50" spans="1:4" ht="13.5" customHeight="1">
      <c r="A50" s="6"/>
      <c r="B50" s="6"/>
      <c r="C50" s="8"/>
      <c r="D50" s="8"/>
    </row>
    <row r="51" spans="1:4" ht="12.75">
      <c r="A51" s="47" t="s">
        <v>10</v>
      </c>
      <c r="B51" s="8"/>
      <c r="C51" s="8"/>
      <c r="D51" s="8"/>
    </row>
    <row r="52" spans="1:4" ht="13.5" thickBot="1">
      <c r="A52" s="8" t="s">
        <v>110</v>
      </c>
      <c r="B52" s="8"/>
      <c r="C52" s="8"/>
      <c r="D52" s="8"/>
    </row>
    <row r="53" spans="1:4" ht="36" customHeight="1">
      <c r="A53" s="48" t="s">
        <v>11</v>
      </c>
      <c r="B53" s="49" t="s">
        <v>48</v>
      </c>
      <c r="C53" s="80" t="s">
        <v>111</v>
      </c>
      <c r="D53" s="37"/>
    </row>
    <row r="54" spans="1:4" ht="24" customHeight="1">
      <c r="A54" s="18" t="s">
        <v>120</v>
      </c>
      <c r="B54" s="50" t="s">
        <v>162</v>
      </c>
      <c r="C54" s="89" t="s">
        <v>66</v>
      </c>
      <c r="D54" s="37"/>
    </row>
    <row r="55" spans="1:4" ht="24.75" customHeight="1">
      <c r="A55" s="18" t="s">
        <v>112</v>
      </c>
      <c r="B55" s="50" t="s">
        <v>163</v>
      </c>
      <c r="C55" s="89" t="s">
        <v>66</v>
      </c>
      <c r="D55" s="37"/>
    </row>
    <row r="56" spans="1:4" ht="59.25" customHeight="1">
      <c r="A56" s="18" t="s">
        <v>113</v>
      </c>
      <c r="B56" s="50" t="s">
        <v>121</v>
      </c>
      <c r="C56" s="89" t="s">
        <v>114</v>
      </c>
      <c r="D56" s="37"/>
    </row>
    <row r="57" spans="1:4" ht="48" customHeight="1">
      <c r="A57" s="18" t="s">
        <v>119</v>
      </c>
      <c r="B57" s="50" t="s">
        <v>115</v>
      </c>
      <c r="C57" s="89" t="s">
        <v>94</v>
      </c>
      <c r="D57" s="37"/>
    </row>
    <row r="58" spans="1:4" ht="24.75" customHeight="1">
      <c r="A58" s="18" t="s">
        <v>116</v>
      </c>
      <c r="B58" s="50" t="s">
        <v>173</v>
      </c>
      <c r="C58" s="89" t="s">
        <v>117</v>
      </c>
      <c r="D58" s="37"/>
    </row>
    <row r="59" spans="1:4" ht="72" customHeight="1">
      <c r="A59" s="18" t="s">
        <v>118</v>
      </c>
      <c r="B59" s="50" t="s">
        <v>122</v>
      </c>
      <c r="C59" s="89" t="s">
        <v>123</v>
      </c>
      <c r="D59" s="37"/>
    </row>
    <row r="60" spans="1:4" ht="69.75" customHeight="1">
      <c r="A60" s="18" t="s">
        <v>126</v>
      </c>
      <c r="B60" s="50" t="s">
        <v>125</v>
      </c>
      <c r="C60" s="89" t="s">
        <v>124</v>
      </c>
      <c r="D60" s="37"/>
    </row>
    <row r="61" spans="1:4" ht="69.75" customHeight="1">
      <c r="A61" s="90" t="s">
        <v>127</v>
      </c>
      <c r="B61" s="50" t="s">
        <v>128</v>
      </c>
      <c r="C61" s="89" t="s">
        <v>129</v>
      </c>
      <c r="D61" s="37"/>
    </row>
    <row r="62" spans="1:4" ht="28.5" customHeight="1">
      <c r="A62" s="90" t="s">
        <v>130</v>
      </c>
      <c r="B62" s="50" t="s">
        <v>131</v>
      </c>
      <c r="C62" s="89" t="s">
        <v>132</v>
      </c>
      <c r="D62" s="37"/>
    </row>
    <row r="63" spans="1:4" ht="71.25" customHeight="1">
      <c r="A63" s="18" t="s">
        <v>133</v>
      </c>
      <c r="B63" s="50" t="s">
        <v>164</v>
      </c>
      <c r="C63" s="89" t="s">
        <v>134</v>
      </c>
      <c r="D63" s="37"/>
    </row>
    <row r="64" spans="1:4" ht="61.5" customHeight="1" thickBot="1">
      <c r="A64" s="19" t="s">
        <v>135</v>
      </c>
      <c r="B64" s="50" t="s">
        <v>136</v>
      </c>
      <c r="C64" s="89" t="s">
        <v>137</v>
      </c>
      <c r="D64" s="37"/>
    </row>
    <row r="65" spans="1:4" ht="15" customHeight="1">
      <c r="A65" s="134" t="s">
        <v>150</v>
      </c>
      <c r="B65" s="134"/>
      <c r="C65" s="134"/>
      <c r="D65" s="24"/>
    </row>
    <row r="66" spans="1:4" ht="15" customHeight="1">
      <c r="A66" s="115" t="s">
        <v>88</v>
      </c>
      <c r="B66" s="115"/>
      <c r="C66" s="115"/>
      <c r="D66" s="24"/>
    </row>
    <row r="67" spans="1:4" ht="13.5" customHeight="1">
      <c r="A67" s="7"/>
      <c r="B67" s="8"/>
      <c r="C67" s="8"/>
      <c r="D67" s="8"/>
    </row>
    <row r="68" spans="1:4" ht="13.5" thickBot="1">
      <c r="A68" s="8" t="s">
        <v>138</v>
      </c>
      <c r="B68" s="8"/>
      <c r="C68" s="8"/>
      <c r="D68" s="8"/>
    </row>
    <row r="69" spans="1:4" ht="37.5" customHeight="1">
      <c r="A69" s="51" t="s">
        <v>11</v>
      </c>
      <c r="B69" s="49" t="s">
        <v>48</v>
      </c>
      <c r="C69" s="80" t="s">
        <v>111</v>
      </c>
      <c r="D69" s="37"/>
    </row>
    <row r="70" spans="1:4" ht="24" customHeight="1">
      <c r="A70" s="18" t="s">
        <v>141</v>
      </c>
      <c r="B70" s="50" t="s">
        <v>146</v>
      </c>
      <c r="C70" s="89" t="s">
        <v>66</v>
      </c>
      <c r="D70" s="37"/>
    </row>
    <row r="71" spans="1:4" ht="26.25" customHeight="1">
      <c r="A71" s="18" t="s">
        <v>139</v>
      </c>
      <c r="B71" s="50" t="s">
        <v>147</v>
      </c>
      <c r="C71" s="89" t="s">
        <v>140</v>
      </c>
      <c r="D71" s="37"/>
    </row>
    <row r="72" spans="1:4" ht="34.5">
      <c r="A72" s="18" t="s">
        <v>142</v>
      </c>
      <c r="B72" s="50" t="s">
        <v>145</v>
      </c>
      <c r="C72" s="89" t="s">
        <v>66</v>
      </c>
      <c r="D72" s="37"/>
    </row>
    <row r="73" spans="1:4" ht="27" customHeight="1">
      <c r="A73" s="52" t="s">
        <v>143</v>
      </c>
      <c r="B73" s="50" t="s">
        <v>149</v>
      </c>
      <c r="C73" s="92" t="s">
        <v>67</v>
      </c>
      <c r="D73" s="37"/>
    </row>
    <row r="74" spans="1:4" ht="25.5" customHeight="1" thickBot="1">
      <c r="A74" s="19" t="s">
        <v>144</v>
      </c>
      <c r="B74" s="21" t="s">
        <v>148</v>
      </c>
      <c r="C74" s="91" t="s">
        <v>66</v>
      </c>
      <c r="D74" s="37"/>
    </row>
    <row r="75" spans="1:4" ht="15" customHeight="1">
      <c r="A75" s="115" t="s">
        <v>151</v>
      </c>
      <c r="B75" s="115"/>
      <c r="C75" s="115"/>
      <c r="D75" s="115"/>
    </row>
    <row r="76" spans="1:4" ht="14.25" customHeight="1">
      <c r="A76" s="115" t="s">
        <v>88</v>
      </c>
      <c r="B76" s="115"/>
      <c r="C76" s="115"/>
      <c r="D76" s="37"/>
    </row>
    <row r="77" spans="1:4" ht="15" customHeight="1">
      <c r="A77" s="8"/>
      <c r="B77" s="8"/>
      <c r="C77" s="8"/>
      <c r="D77" s="53"/>
    </row>
    <row r="78" spans="1:4" ht="30" customHeight="1">
      <c r="A78" s="54" t="s">
        <v>12</v>
      </c>
      <c r="B78" s="55" t="s">
        <v>68</v>
      </c>
      <c r="C78" s="8"/>
      <c r="D78" s="8"/>
    </row>
    <row r="79" spans="1:4" ht="12.75">
      <c r="A79" s="8"/>
      <c r="B79" s="8"/>
      <c r="C79" s="8"/>
      <c r="D79" s="8"/>
    </row>
    <row r="80" spans="1:4" ht="13.5" thickBot="1">
      <c r="A80" s="56" t="s">
        <v>13</v>
      </c>
      <c r="B80" s="8"/>
      <c r="C80" s="8"/>
      <c r="D80" s="8"/>
    </row>
    <row r="81" spans="1:4" ht="39.75" customHeight="1" thickBot="1">
      <c r="A81" s="57" t="s">
        <v>15</v>
      </c>
      <c r="B81" s="58" t="s">
        <v>14</v>
      </c>
      <c r="C81" s="8"/>
      <c r="D81" s="8"/>
    </row>
    <row r="82" spans="1:4" ht="13.5" customHeight="1">
      <c r="A82" s="6"/>
      <c r="B82" s="59"/>
      <c r="C82" s="8"/>
      <c r="D82" s="8"/>
    </row>
    <row r="83" spans="1:4" ht="12.75">
      <c r="A83" s="60" t="s">
        <v>16</v>
      </c>
      <c r="B83" s="61" t="s">
        <v>84</v>
      </c>
      <c r="C83" s="8"/>
      <c r="D83" s="8"/>
    </row>
    <row r="84" spans="1:4" ht="4.5" customHeight="1" thickBot="1">
      <c r="A84" s="60"/>
      <c r="B84" s="8"/>
      <c r="C84" s="8"/>
      <c r="D84" s="8"/>
    </row>
    <row r="85" spans="1:4" ht="12.75">
      <c r="A85" s="62" t="s">
        <v>17</v>
      </c>
      <c r="B85" s="100">
        <f>1571255+357287+6261</f>
        <v>1934803</v>
      </c>
      <c r="C85" s="8"/>
      <c r="D85" s="8"/>
    </row>
    <row r="86" spans="1:4" ht="12.75">
      <c r="A86" s="18" t="s">
        <v>18</v>
      </c>
      <c r="B86" s="101">
        <f>852528+241286+121284+121</f>
        <v>1215219</v>
      </c>
      <c r="C86" s="8"/>
      <c r="D86" s="8"/>
    </row>
    <row r="87" spans="1:4" ht="13.5" thickBot="1">
      <c r="A87" s="19" t="s">
        <v>19</v>
      </c>
      <c r="B87" s="102">
        <f>+B85-B86</f>
        <v>719584</v>
      </c>
      <c r="C87" s="8"/>
      <c r="D87" s="8"/>
    </row>
    <row r="88" spans="1:4" ht="13.5" thickBot="1">
      <c r="A88" s="60"/>
      <c r="B88" s="60"/>
      <c r="C88" s="8"/>
      <c r="D88" s="8"/>
    </row>
    <row r="89" spans="1:4" ht="12.75">
      <c r="A89" s="62" t="s">
        <v>20</v>
      </c>
      <c r="B89" s="63" t="s">
        <v>21</v>
      </c>
      <c r="C89" s="8"/>
      <c r="D89" s="8"/>
    </row>
    <row r="90" spans="1:4" ht="12.75" customHeight="1">
      <c r="A90" s="18" t="s">
        <v>71</v>
      </c>
      <c r="B90" s="103">
        <f>413572+37641</f>
        <v>451213</v>
      </c>
      <c r="C90" s="8"/>
      <c r="D90" s="8"/>
    </row>
    <row r="91" spans="1:4" ht="13.5" customHeight="1" thickBot="1">
      <c r="A91" s="19" t="s">
        <v>72</v>
      </c>
      <c r="B91" s="102" t="s">
        <v>170</v>
      </c>
      <c r="C91" s="8"/>
      <c r="D91" s="8"/>
    </row>
    <row r="92" spans="1:4" ht="27" customHeight="1" thickBot="1">
      <c r="A92" s="60"/>
      <c r="B92" s="60"/>
      <c r="C92" s="8"/>
      <c r="D92" s="8"/>
    </row>
    <row r="93" spans="1:4" ht="12.75">
      <c r="A93" s="62" t="s">
        <v>22</v>
      </c>
      <c r="B93" s="63" t="s">
        <v>23</v>
      </c>
      <c r="C93" s="8"/>
      <c r="D93" s="8"/>
    </row>
    <row r="94" spans="1:4" ht="25.5">
      <c r="A94" s="18" t="s">
        <v>36</v>
      </c>
      <c r="B94" s="103">
        <f>1934803/76</f>
        <v>25457.934210526317</v>
      </c>
      <c r="C94" s="8"/>
      <c r="D94" s="8"/>
    </row>
    <row r="95" spans="1:4" ht="25.5">
      <c r="A95" s="18" t="s">
        <v>37</v>
      </c>
      <c r="B95" s="101">
        <f>719584/76</f>
        <v>9468.21052631579</v>
      </c>
      <c r="C95" s="8"/>
      <c r="D95" s="8"/>
    </row>
    <row r="96" spans="1:4" ht="25.5">
      <c r="A96" s="18" t="s">
        <v>38</v>
      </c>
      <c r="B96" s="104">
        <f>1571255/852528</f>
        <v>1.843053835181953</v>
      </c>
      <c r="C96" s="8"/>
      <c r="D96" s="8"/>
    </row>
    <row r="97" spans="1:4" ht="25.5">
      <c r="A97" s="18" t="s">
        <v>39</v>
      </c>
      <c r="B97" s="105">
        <f>719584/1934803</f>
        <v>0.37191590048185785</v>
      </c>
      <c r="C97" s="8"/>
      <c r="D97" s="8"/>
    </row>
    <row r="98" spans="1:4" ht="25.5">
      <c r="A98" s="18" t="s">
        <v>73</v>
      </c>
      <c r="B98" s="106">
        <f>2796157/716383</f>
        <v>3.903159343535511</v>
      </c>
      <c r="C98" s="8"/>
      <c r="D98" s="8"/>
    </row>
    <row r="99" spans="1:4" ht="25.5">
      <c r="A99" s="64" t="s">
        <v>40</v>
      </c>
      <c r="B99" s="107">
        <f>719584/6896012</f>
        <v>0.1043478462624485</v>
      </c>
      <c r="C99" s="8"/>
      <c r="D99" s="8"/>
    </row>
    <row r="100" spans="1:4" ht="25.5">
      <c r="A100" s="64" t="s">
        <v>41</v>
      </c>
      <c r="B100" s="107">
        <f>639161/(4193014-27178)</f>
        <v>0.15342922765082448</v>
      </c>
      <c r="C100" s="8"/>
      <c r="D100" s="8"/>
    </row>
    <row r="101" spans="1:4" ht="27" customHeight="1">
      <c r="A101" s="64" t="s">
        <v>42</v>
      </c>
      <c r="B101" s="108">
        <f>718727/1571255</f>
        <v>0.4574222516396129</v>
      </c>
      <c r="C101" s="8"/>
      <c r="D101" s="8"/>
    </row>
    <row r="102" spans="1:4" ht="25.5">
      <c r="A102" s="64" t="s">
        <v>43</v>
      </c>
      <c r="B102" s="107">
        <f>+(1226713+9316)/6896012</f>
        <v>0.17923823218405072</v>
      </c>
      <c r="C102" s="8"/>
      <c r="D102" s="8"/>
    </row>
    <row r="103" spans="1:4" ht="38.25">
      <c r="A103" s="18" t="s">
        <v>74</v>
      </c>
      <c r="B103" s="105">
        <f>469938/716383</f>
        <v>0.6559870907042741</v>
      </c>
      <c r="C103" s="8"/>
      <c r="D103" s="8"/>
    </row>
    <row r="104" spans="1:4" ht="29.25" customHeight="1">
      <c r="A104" s="18" t="s">
        <v>44</v>
      </c>
      <c r="B104" s="109">
        <f>+(2796157-530)/716383</f>
        <v>3.9024195158176562</v>
      </c>
      <c r="C104" s="8"/>
      <c r="D104" s="8"/>
    </row>
    <row r="105" spans="1:4" ht="26.25" thickBot="1">
      <c r="A105" s="65" t="s">
        <v>45</v>
      </c>
      <c r="B105" s="110">
        <f>2796157-716383</f>
        <v>2079774</v>
      </c>
      <c r="C105" s="8"/>
      <c r="D105" s="8"/>
    </row>
    <row r="106" spans="1:4" ht="13.5" thickBot="1">
      <c r="A106" s="6"/>
      <c r="B106" s="66"/>
      <c r="C106" s="8"/>
      <c r="D106" s="8"/>
    </row>
    <row r="107" spans="1:4" ht="12.75">
      <c r="A107" s="28" t="s">
        <v>152</v>
      </c>
      <c r="B107" s="93" t="s">
        <v>156</v>
      </c>
      <c r="C107" s="8"/>
      <c r="D107" s="8"/>
    </row>
    <row r="108" spans="1:4" ht="12.75">
      <c r="A108" s="11" t="s">
        <v>153</v>
      </c>
      <c r="B108" s="20" t="s">
        <v>157</v>
      </c>
      <c r="C108" s="8"/>
      <c r="D108" s="8"/>
    </row>
    <row r="109" spans="1:4" ht="12.75">
      <c r="A109" s="11" t="s">
        <v>154</v>
      </c>
      <c r="B109" s="94" t="s">
        <v>155</v>
      </c>
      <c r="C109" s="8"/>
      <c r="D109" s="8"/>
    </row>
    <row r="110" spans="1:4" ht="12.75">
      <c r="A110" s="11" t="s">
        <v>159</v>
      </c>
      <c r="B110" s="94" t="s">
        <v>158</v>
      </c>
      <c r="C110" s="8"/>
      <c r="D110" s="8"/>
    </row>
    <row r="111" spans="1:4" ht="42" customHeight="1" thickBot="1">
      <c r="A111" s="19" t="s">
        <v>70</v>
      </c>
      <c r="B111" s="95" t="s">
        <v>160</v>
      </c>
      <c r="C111" s="8"/>
      <c r="D111" s="8"/>
    </row>
    <row r="112" spans="1:4" ht="14.25" customHeight="1">
      <c r="A112" s="67"/>
      <c r="B112" s="68"/>
      <c r="C112" s="8"/>
      <c r="D112" s="8"/>
    </row>
    <row r="113" spans="1:4" ht="12.75">
      <c r="A113" s="9"/>
      <c r="B113" s="61" t="s">
        <v>84</v>
      </c>
      <c r="C113" s="8"/>
      <c r="D113" s="8"/>
    </row>
    <row r="114" spans="1:4" ht="12.75">
      <c r="A114" s="8" t="s">
        <v>76</v>
      </c>
      <c r="B114" s="69" t="s">
        <v>171</v>
      </c>
      <c r="C114" s="8"/>
      <c r="D114" s="8"/>
    </row>
    <row r="115" spans="1:4" ht="12.75">
      <c r="A115" s="8"/>
      <c r="B115" s="69"/>
      <c r="C115" s="8"/>
      <c r="D115" s="8"/>
    </row>
    <row r="116" spans="1:4" ht="13.5" thickBot="1">
      <c r="A116" s="8"/>
      <c r="B116" s="70" t="s">
        <v>79</v>
      </c>
      <c r="C116" s="8"/>
      <c r="D116" s="8"/>
    </row>
    <row r="117" spans="1:4" ht="12.75">
      <c r="A117" s="71" t="s">
        <v>77</v>
      </c>
      <c r="B117" s="72"/>
      <c r="C117" s="8"/>
      <c r="D117" s="8"/>
    </row>
    <row r="118" spans="1:4" ht="12.75">
      <c r="A118" s="113" t="s">
        <v>86</v>
      </c>
      <c r="B118" s="111">
        <f>799453000/1934802587.9*100%</f>
        <v>0.4131961601662482</v>
      </c>
      <c r="C118" s="135"/>
      <c r="D118" s="3"/>
    </row>
    <row r="119" spans="1:5" ht="13.5" thickBot="1">
      <c r="A119" s="114" t="s">
        <v>174</v>
      </c>
      <c r="B119" s="112">
        <f>318692000/1934802587.9*100%</f>
        <v>0.16471551257635156</v>
      </c>
      <c r="C119" s="8"/>
      <c r="D119" s="8"/>
      <c r="E119" s="98"/>
    </row>
    <row r="120" spans="1:4" ht="12.75">
      <c r="A120" s="3"/>
      <c r="B120" s="3"/>
      <c r="C120" s="8"/>
      <c r="D120" s="8"/>
    </row>
    <row r="121" spans="1:4" ht="13.5" thickBot="1">
      <c r="A121" s="3"/>
      <c r="B121" s="73" t="s">
        <v>80</v>
      </c>
      <c r="C121" s="8"/>
      <c r="D121" s="8"/>
    </row>
    <row r="122" spans="1:4" ht="12.75">
      <c r="A122" s="71" t="s">
        <v>78</v>
      </c>
      <c r="B122" s="72"/>
      <c r="C122" s="8"/>
      <c r="D122" s="8"/>
    </row>
    <row r="123" spans="1:4" ht="12.75">
      <c r="A123" s="113" t="s">
        <v>87</v>
      </c>
      <c r="B123" s="111">
        <f>522193112.17/543553723.45*100%</f>
        <v>0.96070193182668</v>
      </c>
      <c r="C123" s="22"/>
      <c r="D123" s="8"/>
    </row>
    <row r="124" spans="1:4" ht="13.5" thickBot="1">
      <c r="A124" s="114" t="s">
        <v>82</v>
      </c>
      <c r="B124" s="112">
        <f>2254290/543553723.45*100%</f>
        <v>0.004147317740170656</v>
      </c>
      <c r="C124" s="8"/>
      <c r="D124" s="8"/>
    </row>
    <row r="125" spans="1:4" ht="12.75">
      <c r="A125" s="8"/>
      <c r="B125" s="8"/>
      <c r="C125" s="8"/>
      <c r="D125" s="8"/>
    </row>
    <row r="126" spans="1:4" ht="13.5" thickBot="1">
      <c r="A126" s="8" t="s">
        <v>24</v>
      </c>
      <c r="B126" s="8"/>
      <c r="C126" s="8"/>
      <c r="D126" s="8"/>
    </row>
    <row r="127" spans="1:4" ht="28.5" customHeight="1">
      <c r="A127" s="28" t="s">
        <v>25</v>
      </c>
      <c r="B127" s="130" t="s">
        <v>168</v>
      </c>
      <c r="C127" s="131"/>
      <c r="D127" s="8"/>
    </row>
    <row r="128" spans="1:4" ht="48" customHeight="1">
      <c r="A128" s="11" t="s">
        <v>26</v>
      </c>
      <c r="B128" s="132" t="s">
        <v>169</v>
      </c>
      <c r="C128" s="133"/>
      <c r="D128" s="8"/>
    </row>
    <row r="129" spans="1:4" ht="24.75" customHeight="1" thickBot="1">
      <c r="A129" s="74" t="s">
        <v>27</v>
      </c>
      <c r="B129" s="123" t="s">
        <v>96</v>
      </c>
      <c r="C129" s="124"/>
      <c r="D129" s="8"/>
    </row>
    <row r="130" spans="1:4" ht="12.75">
      <c r="A130" s="8"/>
      <c r="B130" s="8"/>
      <c r="C130" s="8"/>
      <c r="D130" s="8"/>
    </row>
    <row r="131" spans="1:4" ht="13.5" thickBot="1">
      <c r="A131" s="8" t="s">
        <v>28</v>
      </c>
      <c r="B131" s="8"/>
      <c r="C131" s="8"/>
      <c r="D131" s="8"/>
    </row>
    <row r="132" spans="1:6" ht="97.5" customHeight="1">
      <c r="A132" s="28" t="s">
        <v>29</v>
      </c>
      <c r="B132" s="125" t="s">
        <v>167</v>
      </c>
      <c r="C132" s="126"/>
      <c r="D132" s="8"/>
      <c r="F132" s="97"/>
    </row>
    <row r="133" spans="1:4" ht="39" customHeight="1">
      <c r="A133" s="11" t="s">
        <v>30</v>
      </c>
      <c r="B133" s="127" t="s">
        <v>166</v>
      </c>
      <c r="C133" s="128"/>
      <c r="D133" s="8"/>
    </row>
    <row r="134" spans="1:4" ht="38.25" customHeight="1" thickBot="1">
      <c r="A134" s="74" t="s">
        <v>31</v>
      </c>
      <c r="B134" s="117" t="s">
        <v>97</v>
      </c>
      <c r="C134" s="118"/>
      <c r="D134" s="8"/>
    </row>
    <row r="135" spans="1:4" ht="39.75" customHeight="1" thickBot="1">
      <c r="A135" s="75" t="s">
        <v>75</v>
      </c>
      <c r="B135" s="119" t="s">
        <v>93</v>
      </c>
      <c r="C135" s="120"/>
      <c r="D135" s="8"/>
    </row>
    <row r="136" spans="1:4" ht="17.25" customHeight="1">
      <c r="A136" s="67"/>
      <c r="B136" s="27"/>
      <c r="C136" s="27"/>
      <c r="D136" s="8"/>
    </row>
    <row r="137" spans="1:4" ht="12" customHeight="1">
      <c r="A137" s="67"/>
      <c r="B137" s="27"/>
      <c r="C137" s="27"/>
      <c r="D137" s="8"/>
    </row>
    <row r="138" spans="1:4" ht="14.25">
      <c r="A138" s="8"/>
      <c r="B138" s="121" t="s">
        <v>98</v>
      </c>
      <c r="C138" s="121"/>
      <c r="D138" s="8"/>
    </row>
    <row r="139" spans="2:3" ht="12.75">
      <c r="B139" s="116" t="s">
        <v>34</v>
      </c>
      <c r="C139" s="116"/>
    </row>
    <row r="141" ht="14.25" customHeight="1"/>
    <row r="142" spans="2:3" ht="12.75">
      <c r="B142" s="116" t="s">
        <v>161</v>
      </c>
      <c r="C142" s="116"/>
    </row>
  </sheetData>
  <mergeCells count="16">
    <mergeCell ref="A4:D4"/>
    <mergeCell ref="B129:C129"/>
    <mergeCell ref="B132:C132"/>
    <mergeCell ref="B133:C133"/>
    <mergeCell ref="A6:D6"/>
    <mergeCell ref="B127:C127"/>
    <mergeCell ref="B128:C128"/>
    <mergeCell ref="A76:C76"/>
    <mergeCell ref="A75:D75"/>
    <mergeCell ref="A65:C65"/>
    <mergeCell ref="A66:C66"/>
    <mergeCell ref="B142:C142"/>
    <mergeCell ref="B134:C134"/>
    <mergeCell ref="B135:C135"/>
    <mergeCell ref="B138:C138"/>
    <mergeCell ref="B139:C139"/>
  </mergeCells>
  <printOptions/>
  <pageMargins left="0.79" right="0.35433070866141736" top="0.3937007874015748" bottom="0.1968503937007874" header="0.5118110236220472" footer="0.5118110236220472"/>
  <pageSetup horizontalDpi="300" verticalDpi="300" orientation="portrait" paperSize="9" scale="65" r:id="rId3"/>
  <rowBreaks count="2" manualBreakCount="2">
    <brk id="50" max="255" man="1"/>
    <brk id="92" max="255" man="1"/>
  </rowBreaks>
  <legacyDrawing r:id="rId2"/>
  <oleObjects>
    <oleObject progId="Word.Document.8" shapeId="858762" r:id="rId1"/>
  </oleObject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Korisnik</dc:creator>
  <cp:keywords/>
  <dc:description/>
  <cp:lastModifiedBy>None</cp:lastModifiedBy>
  <cp:lastPrinted>2011-07-06T07:54:08Z</cp:lastPrinted>
  <dcterms:created xsi:type="dcterms:W3CDTF">2007-05-01T11:26:42Z</dcterms:created>
  <dcterms:modified xsi:type="dcterms:W3CDTF">2011-07-06T08:15:50Z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